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ger\Documents\0Climate Act\2 Scoping Plan\Comments\"/>
    </mc:Choice>
  </mc:AlternateContent>
  <xr:revisionPtr revIDLastSave="0" documentId="13_ncr:1_{7FFBBDEE-1E7C-4E41-81AC-9F3819FB5CED}" xr6:coauthVersionLast="47" xr6:coauthVersionMax="47" xr10:uidLastSave="{00000000-0000-0000-0000-000000000000}"/>
  <bookViews>
    <workbookView xWindow="-108" yWindow="-108" windowWidth="23256" windowHeight="12576" activeTab="1" xr2:uid="{6B19FFC4-175B-4A8B-8958-A655A3A50514}"/>
  </bookViews>
  <sheets>
    <sheet name="Summary" sheetId="4" r:id="rId1"/>
    <sheet name="SCC calculation" sheetId="2" r:id="rId2"/>
    <sheet name="IPAT" sheetId="1" r:id="rId3"/>
    <sheet name="Social Cost of GHG" sheetId="3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4" l="1"/>
  <c r="D8" i="4"/>
  <c r="B8" i="4"/>
  <c r="C7" i="4"/>
  <c r="D7" i="4"/>
  <c r="B7" i="4"/>
  <c r="C6" i="4"/>
  <c r="D6" i="4"/>
  <c r="B6" i="4"/>
  <c r="C5" i="4"/>
  <c r="D5" i="4"/>
  <c r="B5" i="4"/>
  <c r="C4" i="4"/>
  <c r="D4" i="4"/>
  <c r="B4" i="4"/>
  <c r="G46" i="2"/>
  <c r="G52" i="2" s="1"/>
  <c r="H46" i="2"/>
  <c r="H52" i="2" s="1"/>
  <c r="I46" i="2"/>
  <c r="I52" i="2" s="1"/>
  <c r="J46" i="2"/>
  <c r="J52" i="2" s="1"/>
  <c r="K46" i="2"/>
  <c r="K52" i="2" s="1"/>
  <c r="L46" i="2"/>
  <c r="L52" i="2" s="1"/>
  <c r="M46" i="2"/>
  <c r="M52" i="2" s="1"/>
  <c r="N46" i="2"/>
  <c r="N52" i="2" s="1"/>
  <c r="O46" i="2"/>
  <c r="O52" i="2" s="1"/>
  <c r="P46" i="2"/>
  <c r="P52" i="2" s="1"/>
  <c r="Q46" i="2"/>
  <c r="Q52" i="2" s="1"/>
  <c r="R46" i="2"/>
  <c r="R52" i="2" s="1"/>
  <c r="S46" i="2"/>
  <c r="S52" i="2" s="1"/>
  <c r="T46" i="2"/>
  <c r="T52" i="2" s="1"/>
  <c r="U46" i="2"/>
  <c r="U52" i="2" s="1"/>
  <c r="V46" i="2"/>
  <c r="V52" i="2" s="1"/>
  <c r="W46" i="2"/>
  <c r="W52" i="2" s="1"/>
  <c r="X46" i="2"/>
  <c r="X52" i="2" s="1"/>
  <c r="Y46" i="2"/>
  <c r="Y52" i="2" s="1"/>
  <c r="Z46" i="2"/>
  <c r="Z52" i="2" s="1"/>
  <c r="AA46" i="2"/>
  <c r="AA52" i="2" s="1"/>
  <c r="AB46" i="2"/>
  <c r="AB52" i="2" s="1"/>
  <c r="AC46" i="2"/>
  <c r="AC52" i="2" s="1"/>
  <c r="AD46" i="2"/>
  <c r="AD52" i="2" s="1"/>
  <c r="AE46" i="2"/>
  <c r="AE52" i="2" s="1"/>
  <c r="AF46" i="2"/>
  <c r="AF52" i="2" s="1"/>
  <c r="AG46" i="2"/>
  <c r="AG52" i="2" s="1"/>
  <c r="AH46" i="2"/>
  <c r="AH52" i="2" s="1"/>
  <c r="AI46" i="2"/>
  <c r="AI52" i="2" s="1"/>
  <c r="G47" i="2"/>
  <c r="G53" i="2" s="1"/>
  <c r="H47" i="2"/>
  <c r="H53" i="2" s="1"/>
  <c r="I47" i="2"/>
  <c r="I53" i="2" s="1"/>
  <c r="J47" i="2"/>
  <c r="J53" i="2" s="1"/>
  <c r="K47" i="2"/>
  <c r="K53" i="2" s="1"/>
  <c r="L47" i="2"/>
  <c r="L53" i="2" s="1"/>
  <c r="M47" i="2"/>
  <c r="M53" i="2" s="1"/>
  <c r="N47" i="2"/>
  <c r="N53" i="2" s="1"/>
  <c r="O47" i="2"/>
  <c r="O53" i="2" s="1"/>
  <c r="P47" i="2"/>
  <c r="P53" i="2" s="1"/>
  <c r="Q47" i="2"/>
  <c r="Q53" i="2" s="1"/>
  <c r="R47" i="2"/>
  <c r="R53" i="2" s="1"/>
  <c r="S47" i="2"/>
  <c r="S53" i="2" s="1"/>
  <c r="T47" i="2"/>
  <c r="T53" i="2" s="1"/>
  <c r="U47" i="2"/>
  <c r="U53" i="2" s="1"/>
  <c r="V47" i="2"/>
  <c r="V53" i="2" s="1"/>
  <c r="W47" i="2"/>
  <c r="W53" i="2" s="1"/>
  <c r="X47" i="2"/>
  <c r="X53" i="2" s="1"/>
  <c r="Y47" i="2"/>
  <c r="Y53" i="2" s="1"/>
  <c r="Z47" i="2"/>
  <c r="Z53" i="2" s="1"/>
  <c r="AA47" i="2"/>
  <c r="AA53" i="2" s="1"/>
  <c r="AB47" i="2"/>
  <c r="AB53" i="2" s="1"/>
  <c r="AC47" i="2"/>
  <c r="AC53" i="2" s="1"/>
  <c r="AD47" i="2"/>
  <c r="AD53" i="2" s="1"/>
  <c r="AE47" i="2"/>
  <c r="AE53" i="2" s="1"/>
  <c r="AF47" i="2"/>
  <c r="AF53" i="2" s="1"/>
  <c r="AG47" i="2"/>
  <c r="AG53" i="2" s="1"/>
  <c r="AH47" i="2"/>
  <c r="AH53" i="2" s="1"/>
  <c r="AI47" i="2"/>
  <c r="AI53" i="2" s="1"/>
  <c r="G48" i="2"/>
  <c r="G54" i="2" s="1"/>
  <c r="H48" i="2"/>
  <c r="H54" i="2" s="1"/>
  <c r="I48" i="2"/>
  <c r="I54" i="2" s="1"/>
  <c r="J48" i="2"/>
  <c r="J54" i="2" s="1"/>
  <c r="K48" i="2"/>
  <c r="K54" i="2" s="1"/>
  <c r="L48" i="2"/>
  <c r="L54" i="2" s="1"/>
  <c r="M48" i="2"/>
  <c r="M54" i="2" s="1"/>
  <c r="N48" i="2"/>
  <c r="N54" i="2" s="1"/>
  <c r="O48" i="2"/>
  <c r="O54" i="2" s="1"/>
  <c r="P48" i="2"/>
  <c r="P54" i="2" s="1"/>
  <c r="Q48" i="2"/>
  <c r="Q54" i="2" s="1"/>
  <c r="R48" i="2"/>
  <c r="R54" i="2" s="1"/>
  <c r="S48" i="2"/>
  <c r="S54" i="2" s="1"/>
  <c r="T48" i="2"/>
  <c r="T54" i="2" s="1"/>
  <c r="U48" i="2"/>
  <c r="U54" i="2" s="1"/>
  <c r="V48" i="2"/>
  <c r="V54" i="2" s="1"/>
  <c r="W48" i="2"/>
  <c r="W54" i="2" s="1"/>
  <c r="X48" i="2"/>
  <c r="X54" i="2" s="1"/>
  <c r="Y48" i="2"/>
  <c r="Y54" i="2" s="1"/>
  <c r="Z48" i="2"/>
  <c r="Z54" i="2" s="1"/>
  <c r="AA48" i="2"/>
  <c r="AA54" i="2" s="1"/>
  <c r="AB48" i="2"/>
  <c r="AB54" i="2" s="1"/>
  <c r="AC48" i="2"/>
  <c r="AC54" i="2" s="1"/>
  <c r="AD48" i="2"/>
  <c r="AD54" i="2" s="1"/>
  <c r="AE48" i="2"/>
  <c r="AE54" i="2" s="1"/>
  <c r="AF48" i="2"/>
  <c r="AF54" i="2" s="1"/>
  <c r="AG48" i="2"/>
  <c r="AG54" i="2" s="1"/>
  <c r="AH48" i="2"/>
  <c r="AH54" i="2" s="1"/>
  <c r="AI48" i="2"/>
  <c r="AI54" i="2" s="1"/>
  <c r="G49" i="2"/>
  <c r="G55" i="2" s="1"/>
  <c r="H49" i="2"/>
  <c r="H55" i="2" s="1"/>
  <c r="I49" i="2"/>
  <c r="I55" i="2" s="1"/>
  <c r="J49" i="2"/>
  <c r="J55" i="2" s="1"/>
  <c r="K49" i="2"/>
  <c r="K55" i="2" s="1"/>
  <c r="L49" i="2"/>
  <c r="L55" i="2" s="1"/>
  <c r="M49" i="2"/>
  <c r="M55" i="2" s="1"/>
  <c r="N49" i="2"/>
  <c r="N55" i="2" s="1"/>
  <c r="O49" i="2"/>
  <c r="O55" i="2" s="1"/>
  <c r="P49" i="2"/>
  <c r="P55" i="2" s="1"/>
  <c r="Q49" i="2"/>
  <c r="Q55" i="2" s="1"/>
  <c r="R49" i="2"/>
  <c r="R55" i="2" s="1"/>
  <c r="S49" i="2"/>
  <c r="S55" i="2" s="1"/>
  <c r="T49" i="2"/>
  <c r="T55" i="2" s="1"/>
  <c r="U49" i="2"/>
  <c r="U55" i="2" s="1"/>
  <c r="V49" i="2"/>
  <c r="V55" i="2" s="1"/>
  <c r="W49" i="2"/>
  <c r="W55" i="2" s="1"/>
  <c r="X49" i="2"/>
  <c r="X55" i="2" s="1"/>
  <c r="Y49" i="2"/>
  <c r="Y55" i="2" s="1"/>
  <c r="Z49" i="2"/>
  <c r="Z55" i="2" s="1"/>
  <c r="AA49" i="2"/>
  <c r="AA55" i="2" s="1"/>
  <c r="AB49" i="2"/>
  <c r="AB55" i="2" s="1"/>
  <c r="AC49" i="2"/>
  <c r="AC55" i="2" s="1"/>
  <c r="AD49" i="2"/>
  <c r="AD55" i="2" s="1"/>
  <c r="AE49" i="2"/>
  <c r="AE55" i="2" s="1"/>
  <c r="AF49" i="2"/>
  <c r="AF55" i="2" s="1"/>
  <c r="AG49" i="2"/>
  <c r="AG55" i="2" s="1"/>
  <c r="AH49" i="2"/>
  <c r="AH55" i="2" s="1"/>
  <c r="AI49" i="2"/>
  <c r="AI55" i="2" s="1"/>
  <c r="F47" i="2"/>
  <c r="F53" i="2" s="1"/>
  <c r="F48" i="2"/>
  <c r="F54" i="2" s="1"/>
  <c r="F49" i="2"/>
  <c r="F55" i="2" s="1"/>
  <c r="F46" i="2"/>
  <c r="F52" i="2" s="1"/>
  <c r="F16" i="2" l="1"/>
  <c r="AF17" i="2"/>
  <c r="AF22" i="2" s="1"/>
  <c r="AB17" i="2"/>
  <c r="X17" i="2"/>
  <c r="T17" i="2"/>
  <c r="P17" i="2"/>
  <c r="L17" i="2"/>
  <c r="H17" i="2"/>
  <c r="AG16" i="2"/>
  <c r="AG21" i="2" s="1"/>
  <c r="AC16" i="2"/>
  <c r="Y16" i="2"/>
  <c r="U16" i="2"/>
  <c r="Q16" i="2"/>
  <c r="M16" i="2"/>
  <c r="I16" i="2"/>
  <c r="AH15" i="2"/>
  <c r="AH20" i="2" s="1"/>
  <c r="AD15" i="2"/>
  <c r="Z15" i="2"/>
  <c r="V15" i="2"/>
  <c r="R15" i="2"/>
  <c r="N15" i="2"/>
  <c r="J15" i="2"/>
  <c r="AI17" i="2"/>
  <c r="AI22" i="2" s="1"/>
  <c r="AE17" i="2"/>
  <c r="AA17" i="2"/>
  <c r="W17" i="2"/>
  <c r="S17" i="2"/>
  <c r="O17" i="2"/>
  <c r="K17" i="2"/>
  <c r="G17" i="2"/>
  <c r="AF16" i="2"/>
  <c r="AF21" i="2" s="1"/>
  <c r="AB16" i="2"/>
  <c r="X16" i="2"/>
  <c r="T16" i="2"/>
  <c r="P16" i="2"/>
  <c r="L16" i="2"/>
  <c r="H16" i="2"/>
  <c r="AG15" i="2"/>
  <c r="AG20" i="2" s="1"/>
  <c r="AC15" i="2"/>
  <c r="Y15" i="2"/>
  <c r="U15" i="2"/>
  <c r="Q15" i="2"/>
  <c r="M15" i="2"/>
  <c r="I15" i="2"/>
  <c r="F15" i="2"/>
  <c r="AH17" i="2"/>
  <c r="AH22" i="2" s="1"/>
  <c r="AD17" i="2"/>
  <c r="Z17" i="2"/>
  <c r="V17" i="2"/>
  <c r="R17" i="2"/>
  <c r="N17" i="2"/>
  <c r="J17" i="2"/>
  <c r="AI16" i="2"/>
  <c r="AI21" i="2" s="1"/>
  <c r="AE16" i="2"/>
  <c r="AA16" i="2"/>
  <c r="W16" i="2"/>
  <c r="S16" i="2"/>
  <c r="O16" i="2"/>
  <c r="K16" i="2"/>
  <c r="G16" i="2"/>
  <c r="AF15" i="2"/>
  <c r="AF20" i="2" s="1"/>
  <c r="AB15" i="2"/>
  <c r="X15" i="2"/>
  <c r="T15" i="2"/>
  <c r="P15" i="2"/>
  <c r="L15" i="2"/>
  <c r="H15" i="2"/>
  <c r="F17" i="2"/>
  <c r="AG17" i="2"/>
  <c r="AG22" i="2" s="1"/>
  <c r="AC17" i="2"/>
  <c r="Y17" i="2"/>
  <c r="U17" i="2"/>
  <c r="Q17" i="2"/>
  <c r="M17" i="2"/>
  <c r="I17" i="2"/>
  <c r="AH16" i="2"/>
  <c r="AH21" i="2" s="1"/>
  <c r="AD16" i="2"/>
  <c r="Z16" i="2"/>
  <c r="V16" i="2"/>
  <c r="R16" i="2"/>
  <c r="N16" i="2"/>
  <c r="J16" i="2"/>
  <c r="AI15" i="2"/>
  <c r="AI20" i="2" s="1"/>
  <c r="AE15" i="2"/>
  <c r="AA15" i="2"/>
  <c r="W15" i="2"/>
  <c r="S15" i="2"/>
  <c r="O15" i="2"/>
  <c r="K15" i="2"/>
  <c r="G15" i="2"/>
  <c r="F60" i="2"/>
  <c r="Y61" i="2"/>
  <c r="M61" i="2"/>
  <c r="Z60" i="2"/>
  <c r="N60" i="2"/>
  <c r="AE59" i="2"/>
  <c r="W59" i="2"/>
  <c r="K59" i="2"/>
  <c r="AF58" i="2"/>
  <c r="X58" i="2"/>
  <c r="L58" i="2"/>
  <c r="F59" i="2"/>
  <c r="AF61" i="2"/>
  <c r="AB61" i="2"/>
  <c r="X61" i="2"/>
  <c r="T61" i="2"/>
  <c r="P61" i="2"/>
  <c r="L61" i="2"/>
  <c r="H61" i="2"/>
  <c r="AG60" i="2"/>
  <c r="AC60" i="2"/>
  <c r="Y60" i="2"/>
  <c r="U60" i="2"/>
  <c r="Q60" i="2"/>
  <c r="M60" i="2"/>
  <c r="I60" i="2"/>
  <c r="AH59" i="2"/>
  <c r="AD59" i="2"/>
  <c r="Z59" i="2"/>
  <c r="V59" i="2"/>
  <c r="R59" i="2"/>
  <c r="N59" i="2"/>
  <c r="J59" i="2"/>
  <c r="AI58" i="2"/>
  <c r="AE58" i="2"/>
  <c r="AA58" i="2"/>
  <c r="W58" i="2"/>
  <c r="S58" i="2"/>
  <c r="O58" i="2"/>
  <c r="K58" i="2"/>
  <c r="G58" i="2"/>
  <c r="AC61" i="2"/>
  <c r="Q61" i="2"/>
  <c r="AH60" i="2"/>
  <c r="V60" i="2"/>
  <c r="J60" i="2"/>
  <c r="AA59" i="2"/>
  <c r="O59" i="2"/>
  <c r="H58" i="2"/>
  <c r="AJ52" i="2"/>
  <c r="F58" i="2"/>
  <c r="AI61" i="2"/>
  <c r="AE61" i="2"/>
  <c r="AA61" i="2"/>
  <c r="W61" i="2"/>
  <c r="S61" i="2"/>
  <c r="O61" i="2"/>
  <c r="K61" i="2"/>
  <c r="G61" i="2"/>
  <c r="AF60" i="2"/>
  <c r="AB60" i="2"/>
  <c r="X60" i="2"/>
  <c r="T60" i="2"/>
  <c r="P60" i="2"/>
  <c r="L60" i="2"/>
  <c r="H60" i="2"/>
  <c r="AG59" i="2"/>
  <c r="AC59" i="2"/>
  <c r="Y59" i="2"/>
  <c r="U59" i="2"/>
  <c r="Q59" i="2"/>
  <c r="M59" i="2"/>
  <c r="I59" i="2"/>
  <c r="AH58" i="2"/>
  <c r="AD58" i="2"/>
  <c r="Z58" i="2"/>
  <c r="V58" i="2"/>
  <c r="R58" i="2"/>
  <c r="N58" i="2"/>
  <c r="J58" i="2"/>
  <c r="AG61" i="2"/>
  <c r="U61" i="2"/>
  <c r="I61" i="2"/>
  <c r="AD60" i="2"/>
  <c r="R60" i="2"/>
  <c r="AI59" i="2"/>
  <c r="S59" i="2"/>
  <c r="G59" i="2"/>
  <c r="AB58" i="2"/>
  <c r="T58" i="2"/>
  <c r="P58" i="2"/>
  <c r="F61" i="2"/>
  <c r="AH61" i="2"/>
  <c r="AD61" i="2"/>
  <c r="Z61" i="2"/>
  <c r="V61" i="2"/>
  <c r="R61" i="2"/>
  <c r="N61" i="2"/>
  <c r="J61" i="2"/>
  <c r="AI60" i="2"/>
  <c r="AE60" i="2"/>
  <c r="AA60" i="2"/>
  <c r="W60" i="2"/>
  <c r="S60" i="2"/>
  <c r="O60" i="2"/>
  <c r="K60" i="2"/>
  <c r="G60" i="2"/>
  <c r="AF59" i="2"/>
  <c r="AB59" i="2"/>
  <c r="X59" i="2"/>
  <c r="T59" i="2"/>
  <c r="P59" i="2"/>
  <c r="L59" i="2"/>
  <c r="H59" i="2"/>
  <c r="AG58" i="2"/>
  <c r="AC58" i="2"/>
  <c r="Y58" i="2"/>
  <c r="U58" i="2"/>
  <c r="Q58" i="2"/>
  <c r="M58" i="2"/>
  <c r="I58" i="2"/>
  <c r="K25" i="2"/>
  <c r="F27" i="2"/>
  <c r="F26" i="2"/>
  <c r="G27" i="2"/>
  <c r="F25" i="2"/>
  <c r="AJ55" i="2"/>
  <c r="AJ54" i="2"/>
  <c r="AJ53" i="2"/>
  <c r="AJ48" i="2"/>
  <c r="AJ46" i="2"/>
  <c r="AJ49" i="2"/>
  <c r="AJ47" i="2"/>
  <c r="U40" i="2" l="1"/>
  <c r="P35" i="2"/>
  <c r="K30" i="2"/>
  <c r="G20" i="2"/>
  <c r="X41" i="2"/>
  <c r="S36" i="2"/>
  <c r="N31" i="2"/>
  <c r="J21" i="2"/>
  <c r="V37" i="2"/>
  <c r="AA42" i="2"/>
  <c r="Q32" i="2"/>
  <c r="M22" i="2"/>
  <c r="Z40" i="2"/>
  <c r="L20" i="2"/>
  <c r="U35" i="2"/>
  <c r="P30" i="2"/>
  <c r="S31" i="2"/>
  <c r="O21" i="2"/>
  <c r="AC41" i="2"/>
  <c r="X36" i="2"/>
  <c r="AE40" i="2"/>
  <c r="Q20" i="2"/>
  <c r="Z35" i="2"/>
  <c r="U30" i="2"/>
  <c r="AC36" i="2"/>
  <c r="X31" i="2"/>
  <c r="T21" i="2"/>
  <c r="AH41" i="2"/>
  <c r="AA32" i="2"/>
  <c r="AF37" i="2"/>
  <c r="W22" i="2"/>
  <c r="Z20" i="2"/>
  <c r="AI35" i="2"/>
  <c r="AD30" i="2"/>
  <c r="AG31" i="2"/>
  <c r="AC21" i="2"/>
  <c r="AD42" i="2"/>
  <c r="T32" i="2"/>
  <c r="P22" i="2"/>
  <c r="Y37" i="2"/>
  <c r="R25" i="2"/>
  <c r="T25" i="2"/>
  <c r="W25" i="2"/>
  <c r="T35" i="2"/>
  <c r="O30" i="2"/>
  <c r="Y40" i="2"/>
  <c r="K20" i="2"/>
  <c r="AE30" i="2"/>
  <c r="AA20" i="2"/>
  <c r="AB41" i="2"/>
  <c r="W36" i="2"/>
  <c r="N21" i="2"/>
  <c r="R31" i="2"/>
  <c r="AH31" i="2"/>
  <c r="AD21" i="2"/>
  <c r="Z37" i="2"/>
  <c r="AE42" i="2"/>
  <c r="U32" i="2"/>
  <c r="Q22" i="2"/>
  <c r="AD40" i="2"/>
  <c r="P20" i="2"/>
  <c r="Y35" i="2"/>
  <c r="T30" i="2"/>
  <c r="W31" i="2"/>
  <c r="S21" i="2"/>
  <c r="AG41" i="2"/>
  <c r="AB36" i="2"/>
  <c r="AE37" i="2"/>
  <c r="V22" i="2"/>
  <c r="Z32" i="2"/>
  <c r="G40" i="2"/>
  <c r="K40" i="2"/>
  <c r="O40" i="2"/>
  <c r="S40" i="2"/>
  <c r="F35" i="2"/>
  <c r="J35" i="2"/>
  <c r="N35" i="2"/>
  <c r="G30" i="2"/>
  <c r="H40" i="2"/>
  <c r="L40" i="2"/>
  <c r="P40" i="2"/>
  <c r="T40" i="2"/>
  <c r="G35" i="2"/>
  <c r="K35" i="2"/>
  <c r="O35" i="2"/>
  <c r="H30" i="2"/>
  <c r="I40" i="2"/>
  <c r="M40" i="2"/>
  <c r="Q40" i="2"/>
  <c r="H35" i="2"/>
  <c r="L35" i="2"/>
  <c r="F40" i="2"/>
  <c r="I30" i="2"/>
  <c r="F30" i="2"/>
  <c r="I35" i="2"/>
  <c r="J30" i="2"/>
  <c r="J40" i="2"/>
  <c r="M35" i="2"/>
  <c r="R40" i="2"/>
  <c r="F20" i="2"/>
  <c r="N40" i="2"/>
  <c r="AI40" i="2"/>
  <c r="U20" i="2"/>
  <c r="AD35" i="2"/>
  <c r="Y30" i="2"/>
  <c r="Q36" i="2"/>
  <c r="L31" i="2"/>
  <c r="H21" i="2"/>
  <c r="V41" i="2"/>
  <c r="AG36" i="2"/>
  <c r="AB31" i="2"/>
  <c r="X21" i="2"/>
  <c r="O32" i="2"/>
  <c r="T37" i="2"/>
  <c r="Y42" i="2"/>
  <c r="K22" i="2"/>
  <c r="AE32" i="2"/>
  <c r="AA22" i="2"/>
  <c r="AB40" i="2"/>
  <c r="N20" i="2"/>
  <c r="W35" i="2"/>
  <c r="R30" i="2"/>
  <c r="AD20" i="2"/>
  <c r="AH30" i="2"/>
  <c r="Z36" i="2"/>
  <c r="U31" i="2"/>
  <c r="Q21" i="2"/>
  <c r="AE41" i="2"/>
  <c r="AH42" i="2"/>
  <c r="X32" i="2"/>
  <c r="T22" i="2"/>
  <c r="AC37" i="2"/>
  <c r="I41" i="2"/>
  <c r="M41" i="2"/>
  <c r="Q41" i="2"/>
  <c r="I36" i="2"/>
  <c r="M36" i="2"/>
  <c r="F36" i="2"/>
  <c r="G31" i="2"/>
  <c r="F31" i="2"/>
  <c r="J41" i="2"/>
  <c r="N41" i="2"/>
  <c r="R41" i="2"/>
  <c r="J36" i="2"/>
  <c r="N36" i="2"/>
  <c r="H31" i="2"/>
  <c r="G41" i="2"/>
  <c r="K41" i="2"/>
  <c r="O41" i="2"/>
  <c r="S41" i="2"/>
  <c r="F41" i="2"/>
  <c r="G36" i="2"/>
  <c r="K36" i="2"/>
  <c r="O36" i="2"/>
  <c r="I31" i="2"/>
  <c r="H41" i="2"/>
  <c r="L41" i="2"/>
  <c r="J31" i="2"/>
  <c r="F21" i="2"/>
  <c r="P41" i="2"/>
  <c r="H36" i="2"/>
  <c r="T41" i="2"/>
  <c r="L36" i="2"/>
  <c r="AF35" i="2"/>
  <c r="AA30" i="2"/>
  <c r="W20" i="2"/>
  <c r="AI36" i="2"/>
  <c r="AD31" i="2"/>
  <c r="Z21" i="2"/>
  <c r="AG32" i="2"/>
  <c r="AC22" i="2"/>
  <c r="AB20" i="2"/>
  <c r="AF30" i="2"/>
  <c r="AI31" i="2"/>
  <c r="AE21" i="2"/>
  <c r="AA37" i="2"/>
  <c r="AF42" i="2"/>
  <c r="V32" i="2"/>
  <c r="R22" i="2"/>
  <c r="K32" i="2"/>
  <c r="P37" i="2"/>
  <c r="G22" i="2"/>
  <c r="U42" i="2"/>
  <c r="X40" i="2"/>
  <c r="J20" i="2"/>
  <c r="N30" i="2"/>
  <c r="S35" i="2"/>
  <c r="V36" i="2"/>
  <c r="Q31" i="2"/>
  <c r="M21" i="2"/>
  <c r="AA41" i="2"/>
  <c r="N25" i="2"/>
  <c r="Y25" i="2"/>
  <c r="P25" i="2"/>
  <c r="AH25" i="2"/>
  <c r="X35" i="2"/>
  <c r="S30" i="2"/>
  <c r="AC40" i="2"/>
  <c r="O20" i="2"/>
  <c r="AI30" i="2"/>
  <c r="AE20" i="2"/>
  <c r="AF41" i="2"/>
  <c r="AA36" i="2"/>
  <c r="R21" i="2"/>
  <c r="V31" i="2"/>
  <c r="AD37" i="2"/>
  <c r="AI42" i="2"/>
  <c r="Y32" i="2"/>
  <c r="U22" i="2"/>
  <c r="G42" i="2"/>
  <c r="K42" i="2"/>
  <c r="O42" i="2"/>
  <c r="S42" i="2"/>
  <c r="H37" i="2"/>
  <c r="L37" i="2"/>
  <c r="G32" i="2"/>
  <c r="H42" i="2"/>
  <c r="L42" i="2"/>
  <c r="P42" i="2"/>
  <c r="T42" i="2"/>
  <c r="I37" i="2"/>
  <c r="M37" i="2"/>
  <c r="F37" i="2"/>
  <c r="H32" i="2"/>
  <c r="F32" i="2"/>
  <c r="I42" i="2"/>
  <c r="M42" i="2"/>
  <c r="Q42" i="2"/>
  <c r="J37" i="2"/>
  <c r="N37" i="2"/>
  <c r="I32" i="2"/>
  <c r="J42" i="2"/>
  <c r="G37" i="2"/>
  <c r="N42" i="2"/>
  <c r="K37" i="2"/>
  <c r="F42" i="2"/>
  <c r="R42" i="2"/>
  <c r="O37" i="2"/>
  <c r="J32" i="2"/>
  <c r="F22" i="2"/>
  <c r="AH40" i="2"/>
  <c r="T20" i="2"/>
  <c r="AC35" i="2"/>
  <c r="X30" i="2"/>
  <c r="G21" i="2"/>
  <c r="K31" i="2"/>
  <c r="U41" i="2"/>
  <c r="P36" i="2"/>
  <c r="AA31" i="2"/>
  <c r="W21" i="2"/>
  <c r="AF36" i="2"/>
  <c r="J22" i="2"/>
  <c r="S37" i="2"/>
  <c r="X42" i="2"/>
  <c r="N32" i="2"/>
  <c r="AI37" i="2"/>
  <c r="AD32" i="2"/>
  <c r="Z22" i="2"/>
  <c r="W40" i="2"/>
  <c r="I20" i="2"/>
  <c r="R35" i="2"/>
  <c r="M30" i="2"/>
  <c r="Y20" i="2"/>
  <c r="AH35" i="2"/>
  <c r="AC30" i="2"/>
  <c r="U36" i="2"/>
  <c r="P31" i="2"/>
  <c r="L21" i="2"/>
  <c r="Z41" i="2"/>
  <c r="AF31" i="2"/>
  <c r="AB21" i="2"/>
  <c r="S32" i="2"/>
  <c r="X37" i="2"/>
  <c r="AC42" i="2"/>
  <c r="O22" i="2"/>
  <c r="AI32" i="2"/>
  <c r="AE22" i="2"/>
  <c r="AF40" i="2"/>
  <c r="R20" i="2"/>
  <c r="V30" i="2"/>
  <c r="AA35" i="2"/>
  <c r="AD36" i="2"/>
  <c r="Y31" i="2"/>
  <c r="U21" i="2"/>
  <c r="AI41" i="2"/>
  <c r="V42" i="2"/>
  <c r="L32" i="2"/>
  <c r="H22" i="2"/>
  <c r="Q37" i="2"/>
  <c r="AB32" i="2"/>
  <c r="AG37" i="2"/>
  <c r="X22" i="2"/>
  <c r="Q25" i="2"/>
  <c r="AJ15" i="2"/>
  <c r="AB35" i="2"/>
  <c r="W30" i="2"/>
  <c r="AG40" i="2"/>
  <c r="S20" i="2"/>
  <c r="AE36" i="2"/>
  <c r="V21" i="2"/>
  <c r="Z31" i="2"/>
  <c r="R37" i="2"/>
  <c r="W42" i="2"/>
  <c r="M32" i="2"/>
  <c r="I22" i="2"/>
  <c r="AH37" i="2"/>
  <c r="AC32" i="2"/>
  <c r="Y22" i="2"/>
  <c r="V40" i="2"/>
  <c r="H20" i="2"/>
  <c r="Q35" i="2"/>
  <c r="L30" i="2"/>
  <c r="X20" i="2"/>
  <c r="AG35" i="2"/>
  <c r="AB30" i="2"/>
  <c r="O31" i="2"/>
  <c r="K21" i="2"/>
  <c r="Y41" i="2"/>
  <c r="T36" i="2"/>
  <c r="AE31" i="2"/>
  <c r="AA21" i="2"/>
  <c r="N22" i="2"/>
  <c r="W37" i="2"/>
  <c r="AB42" i="2"/>
  <c r="R32" i="2"/>
  <c r="AD22" i="2"/>
  <c r="AH32" i="2"/>
  <c r="AA40" i="2"/>
  <c r="M20" i="2"/>
  <c r="V35" i="2"/>
  <c r="Q30" i="2"/>
  <c r="AC20" i="2"/>
  <c r="AG30" i="2"/>
  <c r="Y36" i="2"/>
  <c r="T31" i="2"/>
  <c r="P21" i="2"/>
  <c r="AD41" i="2"/>
  <c r="W32" i="2"/>
  <c r="AB37" i="2"/>
  <c r="S22" i="2"/>
  <c r="AG42" i="2"/>
  <c r="V20" i="2"/>
  <c r="Z30" i="2"/>
  <c r="AE35" i="2"/>
  <c r="R36" i="2"/>
  <c r="M31" i="2"/>
  <c r="I21" i="2"/>
  <c r="W41" i="2"/>
  <c r="AH36" i="2"/>
  <c r="AC31" i="2"/>
  <c r="Y21" i="2"/>
  <c r="Z42" i="2"/>
  <c r="P32" i="2"/>
  <c r="L22" i="2"/>
  <c r="U37" i="2"/>
  <c r="AF32" i="2"/>
  <c r="AB22" i="2"/>
  <c r="AD25" i="2"/>
  <c r="AG25" i="2"/>
  <c r="M25" i="2"/>
  <c r="AF25" i="2"/>
  <c r="L25" i="2"/>
  <c r="O25" i="2"/>
  <c r="AE25" i="2"/>
  <c r="V25" i="2"/>
  <c r="AC25" i="2"/>
  <c r="I25" i="2"/>
  <c r="AB25" i="2"/>
  <c r="AA25" i="2"/>
  <c r="S25" i="2"/>
  <c r="G25" i="2"/>
  <c r="Z25" i="2"/>
  <c r="J25" i="2"/>
  <c r="U25" i="2"/>
  <c r="X25" i="2"/>
  <c r="H25" i="2"/>
  <c r="AI25" i="2"/>
  <c r="I27" i="2"/>
  <c r="AJ61" i="2"/>
  <c r="AJ60" i="2"/>
  <c r="AJ59" i="2"/>
  <c r="AJ20" i="2" l="1"/>
  <c r="AJ37" i="2"/>
  <c r="AJ31" i="2"/>
  <c r="AJ35" i="2"/>
  <c r="AJ42" i="2"/>
  <c r="AJ36" i="2"/>
  <c r="AJ30" i="2"/>
  <c r="AJ41" i="2"/>
  <c r="AJ40" i="2"/>
  <c r="AJ32" i="2"/>
  <c r="AJ25" i="2"/>
  <c r="AJ22" i="2"/>
  <c r="L27" i="2"/>
  <c r="V27" i="2"/>
  <c r="W27" i="2"/>
  <c r="AJ17" i="2"/>
  <c r="H27" i="2"/>
  <c r="X27" i="2"/>
  <c r="Y27" i="2"/>
  <c r="Q27" i="2"/>
  <c r="N27" i="2"/>
  <c r="AD27" i="2"/>
  <c r="O27" i="2"/>
  <c r="AE27" i="2"/>
  <c r="P27" i="2"/>
  <c r="R27" i="2"/>
  <c r="AH27" i="2"/>
  <c r="S27" i="2"/>
  <c r="AI27" i="2"/>
  <c r="T27" i="2"/>
  <c r="J27" i="2"/>
  <c r="Z27" i="2"/>
  <c r="K27" i="2"/>
  <c r="AA27" i="2"/>
  <c r="AB27" i="2"/>
  <c r="AG27" i="2"/>
  <c r="U27" i="2"/>
  <c r="AJ21" i="2"/>
  <c r="H26" i="2"/>
  <c r="X26" i="2"/>
  <c r="Z26" i="2"/>
  <c r="G26" i="2"/>
  <c r="L26" i="2"/>
  <c r="U26" i="2"/>
  <c r="V26" i="2"/>
  <c r="S26" i="2"/>
  <c r="AF26" i="2"/>
  <c r="AB26" i="2"/>
  <c r="AJ16" i="2"/>
  <c r="T26" i="2"/>
  <c r="P26" i="2"/>
  <c r="M26" i="2"/>
  <c r="AC26" i="2"/>
  <c r="N26" i="2"/>
  <c r="AD26" i="2"/>
  <c r="K26" i="2"/>
  <c r="AA26" i="2"/>
  <c r="AI26" i="2"/>
  <c r="Q26" i="2"/>
  <c r="AG26" i="2"/>
  <c r="R26" i="2"/>
  <c r="AH26" i="2"/>
  <c r="O26" i="2"/>
  <c r="AE26" i="2"/>
  <c r="I26" i="2"/>
  <c r="Y26" i="2"/>
  <c r="J26" i="2"/>
  <c r="W26" i="2"/>
  <c r="AF27" i="2"/>
  <c r="AC27" i="2"/>
  <c r="M27" i="2"/>
  <c r="AJ26" i="2" l="1"/>
  <c r="AJ27" i="2"/>
  <c r="AJ58" i="2" l="1"/>
</calcChain>
</file>

<file path=xl/sharedStrings.xml><?xml version="1.0" encoding="utf-8"?>
<sst xmlns="http://schemas.openxmlformats.org/spreadsheetml/2006/main" count="197" uniqueCount="64">
  <si>
    <t>IPAT Charts</t>
  </si>
  <si>
    <t>Charts showing Population, GSP, Energy Intensity per Capita, Energy Intensity per GSP, GHG Intensity per Capita, GHG Intensity per GSP, for the reference case and Scenarios 2-4</t>
  </si>
  <si>
    <t>Note: 2020 is a modeled year, reflecting historical trends.</t>
  </si>
  <si>
    <t>Key Drivers Metrics</t>
  </si>
  <si>
    <t>Category</t>
  </si>
  <si>
    <t>Units</t>
  </si>
  <si>
    <t>Population</t>
  </si>
  <si>
    <t>Million People</t>
  </si>
  <si>
    <t>GSP</t>
  </si>
  <si>
    <t>Billion 2019$</t>
  </si>
  <si>
    <t>Gross GHG Emissions</t>
  </si>
  <si>
    <t>Scenario</t>
  </si>
  <si>
    <t>Reference</t>
  </si>
  <si>
    <t>MMT CO2e</t>
  </si>
  <si>
    <t>Scenario 2</t>
  </si>
  <si>
    <t>Scenario 3</t>
  </si>
  <si>
    <t>Scenario 4</t>
  </si>
  <si>
    <t>Final Energy Demand</t>
  </si>
  <si>
    <t>Tbtu</t>
  </si>
  <si>
    <t>Energy Intensity Per Capita</t>
  </si>
  <si>
    <t>MMBtu/person</t>
  </si>
  <si>
    <t>Energy Intensity Per GSP</t>
  </si>
  <si>
    <t>MMBtu/Million $</t>
  </si>
  <si>
    <t>GHG Intensity per Capita</t>
  </si>
  <si>
    <t>tCO2e/person</t>
  </si>
  <si>
    <t>GHG Intensity Per GSP</t>
  </si>
  <si>
    <t>tCO2e/thousand $</t>
  </si>
  <si>
    <t>GHG Intensity of Final Energy</t>
  </si>
  <si>
    <t>kgCO2e/Btu</t>
  </si>
  <si>
    <t>Integration Analysis Technical Supplement, Section I, Annex 2: Key Drivers and Outputs</t>
  </si>
  <si>
    <t>Key Drivers Spreadsheet, IPAT tab</t>
  </si>
  <si>
    <t>Gross GHG Annual Reductions</t>
  </si>
  <si>
    <t>Million 2020$</t>
  </si>
  <si>
    <t>Social Cost Benefits of GHG Reductions</t>
  </si>
  <si>
    <t>Gross GHG Emissions from IPAT tab</t>
  </si>
  <si>
    <t>Scenario Reductions Relative to the Reference Case</t>
  </si>
  <si>
    <t>Social Cost of GHG Mitigation</t>
  </si>
  <si>
    <t>This tab includes values for the social cost of greenhouse gas mitigation for each major greenhouse gas</t>
  </si>
  <si>
    <t>Sources:</t>
  </si>
  <si>
    <t>DEC Value of Carbon Final Appendix</t>
  </si>
  <si>
    <t xml:space="preserve">https://www.dec.ny.gov/regulations/56552.html  </t>
  </si>
  <si>
    <t>Note: We use DEC's central estimate (2%) when evaluating avoided emissions benefits</t>
  </si>
  <si>
    <t>U.S. Social Cost of GHG Pollutant Mitigation by Discount Rate, Adjusted for New York State (2020$ per metric ton of pollutant)</t>
  </si>
  <si>
    <t>Year</t>
  </si>
  <si>
    <t>CO2</t>
  </si>
  <si>
    <t>CH4</t>
  </si>
  <si>
    <t>N2O</t>
  </si>
  <si>
    <t>HFC32</t>
  </si>
  <si>
    <t>HFC125</t>
  </si>
  <si>
    <t>HFC134A</t>
  </si>
  <si>
    <t>HFC143A</t>
  </si>
  <si>
    <t>Cumulative Value of Carbon Guidance Social Cost Benefits of GHG Reductions</t>
  </si>
  <si>
    <t>Cumulative Value of Carbon Guidance Social Cost Benefits of GHG Reductions 2020 to 2050</t>
  </si>
  <si>
    <t>Cumulative Value of Carbon Guidance Social Cost Benefits of GHG Reductions 2020 to 2050 5-Year Cumulative Benefit Period</t>
  </si>
  <si>
    <t>Cumulative Value of Carbon Guidance Social Cost Benefits of GHG Reductions 2020 to 2050 10-Year Cumulative Benefit Period</t>
  </si>
  <si>
    <t>Cumulative Value of Carbon Guidance Social Cost Benefits of GHG Reductions 2020 to 2050 15-Year Cumulative Benefit Period</t>
  </si>
  <si>
    <t>Social Cost Benefits of GHG Reductions - No Accumulated Values</t>
  </si>
  <si>
    <t>Calculations Not Relative to the Reference Casa</t>
  </si>
  <si>
    <t>Social Cost of GHG Pollutant Mitigation by 2% Discount Rate, Adjusted for New York State (2020$ per metric ton of CO2e)</t>
  </si>
  <si>
    <t xml:space="preserve">Summary of Alternate Value of Carbon Guidance Social Cost Benefits of GHG Reductions 2020 to 2050 </t>
  </si>
  <si>
    <t>Social Cost Benefits of GHG Reductions - 5-yr accumulation</t>
  </si>
  <si>
    <t>Social Cost Benefits of GHG Reductions - 10-yr accumulation</t>
  </si>
  <si>
    <t>Social Cost Benefits of GHG Reductions -15-yr accumulation</t>
  </si>
  <si>
    <t>Social Cost Benefits of GHG Reductions -Accumulate Entire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</si>
</sst>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#,##0.000"/>
    <numFmt numFmtId="165" formatCode="0.000"/>
    <numFmt numFmtId="166" formatCode="_(&quot;$&quot;* #,##0_);_(&quot;$&quot;* \(#,##0\);_(&quot;$&quot;* &quot;-&quot;??_);_(@_)"/>
    <numFmt numFmtId="167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FFFFFF"/>
      <name val="Calibri"/>
      <family val="2"/>
    </font>
    <font>
      <b/>
      <sz val="10"/>
      <color theme="0"/>
      <name val="Arial"/>
      <family val="2"/>
    </font>
    <font>
      <sz val="9"/>
      <color theme="1"/>
      <name val="Arial"/>
      <family val="2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rgb="FF034E6E"/>
        <bgColor rgb="FFFFFFFF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0" borderId="0" applyNumberFormat="0" applyFill="0" applyBorder="0" applyAlignment="0" applyProtection="0"/>
    <xf numFmtId="0" fontId="5" fillId="3" borderId="0" applyNumberFormat="0" applyBorder="0" applyAlignment="0" applyProtection="0"/>
    <xf numFmtId="0" fontId="3" fillId="0" borderId="0" applyNumberFormat="0" applyFill="0" applyBorder="0" applyAlignment="0" applyProtection="0"/>
    <xf numFmtId="0" fontId="7" fillId="5" borderId="2" applyNumberFormat="0">
      <alignment vertical="center"/>
    </xf>
    <xf numFmtId="0" fontId="8" fillId="6" borderId="3" applyAlignment="0">
      <alignment horizontal="left"/>
    </xf>
    <xf numFmtId="0" fontId="8" fillId="7" borderId="3" applyNumberFormat="0">
      <alignment vertical="center"/>
    </xf>
    <xf numFmtId="0" fontId="9" fillId="8" borderId="3" applyNumberFormat="0">
      <alignment vertical="center"/>
    </xf>
    <xf numFmtId="0" fontId="10" fillId="9" borderId="3" applyNumberFormat="0">
      <alignment vertical="center"/>
    </xf>
    <xf numFmtId="0" fontId="1" fillId="0" borderId="0"/>
    <xf numFmtId="0" fontId="14" fillId="0" borderId="0" applyNumberFormat="0" applyFill="0" applyBorder="0" applyAlignment="0" applyProtection="0"/>
  </cellStyleXfs>
  <cellXfs count="53">
    <xf numFmtId="0" fontId="0" fillId="0" borderId="0" xfId="0"/>
    <xf numFmtId="0" fontId="6" fillId="4" borderId="0" xfId="5" applyFont="1" applyFill="1" applyBorder="1"/>
    <xf numFmtId="0" fontId="3" fillId="0" borderId="0" xfId="6" applyAlignment="1">
      <alignment vertical="center"/>
    </xf>
    <xf numFmtId="0" fontId="7" fillId="5" borderId="2" xfId="7">
      <alignment vertical="center"/>
    </xf>
    <xf numFmtId="0" fontId="0" fillId="0" borderId="0" xfId="0" applyAlignment="1">
      <alignment vertical="center"/>
    </xf>
    <xf numFmtId="0" fontId="8" fillId="6" borderId="3" xfId="8" applyAlignment="1">
      <alignment vertical="center"/>
    </xf>
    <xf numFmtId="0" fontId="8" fillId="7" borderId="3" xfId="9">
      <alignment vertical="center"/>
    </xf>
    <xf numFmtId="4" fontId="9" fillId="8" borderId="3" xfId="10" applyNumberFormat="1">
      <alignment vertical="center"/>
    </xf>
    <xf numFmtId="3" fontId="9" fillId="8" borderId="3" xfId="10" applyNumberFormat="1">
      <alignment vertical="center"/>
    </xf>
    <xf numFmtId="1" fontId="2" fillId="2" borderId="1" xfId="3" applyNumberFormat="1" applyAlignment="1">
      <alignment vertical="center"/>
    </xf>
    <xf numFmtId="3" fontId="2" fillId="2" borderId="1" xfId="3" applyNumberFormat="1" applyAlignment="1">
      <alignment vertical="center"/>
    </xf>
    <xf numFmtId="3" fontId="10" fillId="9" borderId="3" xfId="11" applyNumberFormat="1">
      <alignment vertical="center"/>
    </xf>
    <xf numFmtId="164" fontId="10" fillId="9" borderId="3" xfId="11" applyNumberFormat="1">
      <alignment vertical="center"/>
    </xf>
    <xf numFmtId="4" fontId="10" fillId="9" borderId="3" xfId="11" applyNumberFormat="1">
      <alignment vertical="center"/>
    </xf>
    <xf numFmtId="0" fontId="11" fillId="5" borderId="0" xfId="12" applyFont="1" applyFill="1" applyAlignment="1">
      <alignment horizontal="left"/>
    </xf>
    <xf numFmtId="14" fontId="0" fillId="0" borderId="0" xfId="0" applyNumberFormat="1" applyAlignment="1">
      <alignment vertical="center"/>
    </xf>
    <xf numFmtId="165" fontId="13" fillId="0" borderId="1" xfId="3" applyNumberFormat="1" applyFont="1" applyFill="1" applyAlignment="1">
      <alignment vertical="center"/>
    </xf>
    <xf numFmtId="166" fontId="9" fillId="8" borderId="3" xfId="1" applyNumberFormat="1" applyFont="1" applyFill="1" applyBorder="1" applyAlignment="1" applyProtection="1">
      <alignment vertical="center"/>
      <protection locked="0"/>
    </xf>
    <xf numFmtId="166" fontId="13" fillId="0" borderId="3" xfId="1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13" fillId="0" borderId="2" xfId="7" applyFont="1" applyFill="1">
      <alignment vertical="center"/>
    </xf>
    <xf numFmtId="0" fontId="13" fillId="0" borderId="3" xfId="8" applyFont="1" applyFill="1" applyAlignment="1">
      <alignment vertical="center"/>
    </xf>
    <xf numFmtId="0" fontId="13" fillId="0" borderId="3" xfId="9" applyFont="1" applyFill="1">
      <alignment vertical="center"/>
    </xf>
    <xf numFmtId="166" fontId="0" fillId="0" borderId="5" xfId="0" applyNumberFormat="1" applyFont="1" applyBorder="1"/>
    <xf numFmtId="165" fontId="13" fillId="0" borderId="4" xfId="3" applyNumberFormat="1" applyFont="1" applyFill="1" applyBorder="1" applyAlignment="1">
      <alignment vertical="center"/>
    </xf>
    <xf numFmtId="165" fontId="0" fillId="0" borderId="5" xfId="0" applyNumberFormat="1" applyFont="1" applyBorder="1"/>
    <xf numFmtId="0" fontId="12" fillId="0" borderId="0" xfId="9" applyFont="1" applyFill="1" applyBorder="1">
      <alignment vertical="center"/>
    </xf>
    <xf numFmtId="0" fontId="12" fillId="0" borderId="2" xfId="7" applyFont="1" applyFill="1">
      <alignment vertical="center"/>
    </xf>
    <xf numFmtId="0" fontId="4" fillId="0" borderId="0" xfId="0" applyFont="1" applyAlignment="1">
      <alignment horizontal="left"/>
    </xf>
    <xf numFmtId="165" fontId="13" fillId="0" borderId="5" xfId="3" applyNumberFormat="1" applyFont="1" applyFill="1" applyBorder="1" applyAlignment="1">
      <alignment vertical="center"/>
    </xf>
    <xf numFmtId="0" fontId="4" fillId="0" borderId="0" xfId="0" applyFont="1"/>
    <xf numFmtId="0" fontId="15" fillId="10" borderId="7" xfId="0" applyFont="1" applyFill="1" applyBorder="1" applyAlignment="1">
      <alignment vertical="center"/>
    </xf>
    <xf numFmtId="0" fontId="16" fillId="10" borderId="7" xfId="0" applyFont="1" applyFill="1" applyBorder="1" applyAlignment="1">
      <alignment vertical="center"/>
    </xf>
    <xf numFmtId="0" fontId="3" fillId="0" borderId="0" xfId="4" applyAlignment="1">
      <alignment vertical="center"/>
    </xf>
    <xf numFmtId="0" fontId="16" fillId="0" borderId="0" xfId="0" applyFont="1" applyAlignment="1">
      <alignment vertical="center"/>
    </xf>
    <xf numFmtId="0" fontId="3" fillId="0" borderId="7" xfId="4" applyBorder="1" applyAlignment="1">
      <alignment vertical="center"/>
    </xf>
    <xf numFmtId="0" fontId="14" fillId="0" borderId="0" xfId="13" applyAlignment="1">
      <alignment vertical="center"/>
    </xf>
    <xf numFmtId="0" fontId="17" fillId="0" borderId="0" xfId="0" applyFont="1" applyAlignment="1">
      <alignment horizontal="left" vertical="top"/>
    </xf>
    <xf numFmtId="9" fontId="8" fillId="6" borderId="3" xfId="2" applyFont="1" applyFill="1" applyBorder="1" applyAlignment="1" applyProtection="1">
      <alignment vertical="center"/>
      <protection locked="0"/>
    </xf>
    <xf numFmtId="167" fontId="8" fillId="6" borderId="3" xfId="2" applyNumberFormat="1" applyFont="1" applyFill="1" applyBorder="1" applyAlignment="1" applyProtection="1">
      <alignment horizontal="center" vertical="top"/>
      <protection locked="0"/>
    </xf>
    <xf numFmtId="9" fontId="8" fillId="6" borderId="3" xfId="2" applyFont="1" applyFill="1" applyBorder="1" applyAlignment="1" applyProtection="1">
      <alignment horizontal="center" vertical="top"/>
      <protection locked="0"/>
    </xf>
    <xf numFmtId="1" fontId="8" fillId="7" borderId="3" xfId="9" applyNumberFormat="1">
      <alignment vertical="center"/>
    </xf>
    <xf numFmtId="0" fontId="13" fillId="0" borderId="5" xfId="9" applyFont="1" applyFill="1" applyBorder="1" applyAlignment="1">
      <alignment horizontal="center" vertical="center"/>
    </xf>
    <xf numFmtId="165" fontId="13" fillId="0" borderId="6" xfId="3" applyNumberFormat="1" applyFont="1" applyFill="1" applyBorder="1" applyAlignment="1">
      <alignment horizontal="right" vertical="center"/>
    </xf>
    <xf numFmtId="0" fontId="7" fillId="5" borderId="8" xfId="7" applyBorder="1" applyAlignment="1">
      <alignment horizontal="center" vertical="center" wrapText="1"/>
    </xf>
    <xf numFmtId="0" fontId="7" fillId="5" borderId="0" xfId="7" applyBorder="1" applyAlignment="1">
      <alignment horizontal="center" vertical="center" wrapText="1"/>
    </xf>
    <xf numFmtId="0" fontId="12" fillId="0" borderId="3" xfId="8" applyFont="1" applyFill="1" applyAlignment="1">
      <alignment horizontal="center" vertical="center"/>
    </xf>
    <xf numFmtId="0" fontId="20" fillId="0" borderId="0" xfId="0" applyFont="1"/>
    <xf numFmtId="0" fontId="19" fillId="0" borderId="9" xfId="0" applyFont="1" applyBorder="1"/>
    <xf numFmtId="0" fontId="21" fillId="0" borderId="5" xfId="9" applyFont="1" applyFill="1" applyBorder="1" applyAlignment="1">
      <alignment horizontal="right" vertical="center"/>
    </xf>
    <xf numFmtId="166" fontId="20" fillId="0" borderId="5" xfId="0" applyNumberFormat="1" applyFont="1" applyBorder="1"/>
    <xf numFmtId="0" fontId="19" fillId="0" borderId="10" xfId="0" applyFont="1" applyBorder="1" applyAlignment="1">
      <alignment horizontal="center"/>
    </xf>
    <xf numFmtId="0" fontId="19" fillId="0" borderId="0" xfId="0" applyFont="1" applyBorder="1" applyAlignment="1">
      <alignment horizontal="center"/>
    </xf>
  </cellXfs>
  <cellStyles count="14">
    <cellStyle name="Accent1" xfId="5" builtinId="29"/>
    <cellStyle name="Calculation" xfId="3" builtinId="22"/>
    <cellStyle name="Currency" xfId="1" builtinId="4"/>
    <cellStyle name="Explanatory Text" xfId="4" builtinId="53"/>
    <cellStyle name="Explanatory Text 2 2" xfId="6" xr:uid="{DF727DAD-310D-4009-BEB5-684365C046C8}"/>
    <cellStyle name="Hyperlink" xfId="13" builtinId="8"/>
    <cellStyle name="Input 2" xfId="10" xr:uid="{58F94BB8-7CE8-46F2-9B84-3427E579C51B}"/>
    <cellStyle name="Normal" xfId="0" builtinId="0"/>
    <cellStyle name="Normal 2 3 9" xfId="12" xr:uid="{B869A97F-6982-411D-AFF8-EA65FF008343}"/>
    <cellStyle name="Output 2" xfId="11" xr:uid="{9C9C10EC-28AB-430A-9B80-97FC26C730C8}"/>
    <cellStyle name="Percent" xfId="2" builtinId="5"/>
    <cellStyle name="Table Header" xfId="7" xr:uid="{6E260FBD-09D3-4B52-A96E-D854CBC6EA10}"/>
    <cellStyle name="Table Index" xfId="9" xr:uid="{38822C52-14CE-4CFB-83A4-2F8C4C62605A}"/>
    <cellStyle name="Table Sub-Header" xfId="8" xr:uid="{C619E402-DE84-433F-99E0-B763B8CBA8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'[1]Social Cost of GHG'!$C$9</c:f>
              <c:strCache>
                <c:ptCount val="1"/>
                <c:pt idx="0">
                  <c:v>CO2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'[1]Social Cost of GHG'!$B$10:$B$40</c:f>
              <c:numCache>
                <c:formatCode>0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'[1]Social Cost of GHG'!$C$10:$C$40</c:f>
              <c:numCache>
                <c:formatCode>_("$"* #,##0_);_("$"* \(#,##0\);_("$"* "-"??_);_(@_)</c:formatCode>
                <c:ptCount val="31"/>
                <c:pt idx="0">
                  <c:v>121</c:v>
                </c:pt>
                <c:pt idx="1">
                  <c:v>123</c:v>
                </c:pt>
                <c:pt idx="2">
                  <c:v>124</c:v>
                </c:pt>
                <c:pt idx="3">
                  <c:v>126</c:v>
                </c:pt>
                <c:pt idx="4">
                  <c:v>128</c:v>
                </c:pt>
                <c:pt idx="5">
                  <c:v>129</c:v>
                </c:pt>
                <c:pt idx="6">
                  <c:v>131</c:v>
                </c:pt>
                <c:pt idx="7">
                  <c:v>132</c:v>
                </c:pt>
                <c:pt idx="8">
                  <c:v>134</c:v>
                </c:pt>
                <c:pt idx="9">
                  <c:v>136</c:v>
                </c:pt>
                <c:pt idx="10">
                  <c:v>137</c:v>
                </c:pt>
                <c:pt idx="11">
                  <c:v>139</c:v>
                </c:pt>
                <c:pt idx="12">
                  <c:v>141</c:v>
                </c:pt>
                <c:pt idx="13">
                  <c:v>142</c:v>
                </c:pt>
                <c:pt idx="14">
                  <c:v>144</c:v>
                </c:pt>
                <c:pt idx="15">
                  <c:v>146</c:v>
                </c:pt>
                <c:pt idx="16">
                  <c:v>147</c:v>
                </c:pt>
                <c:pt idx="17">
                  <c:v>149</c:v>
                </c:pt>
                <c:pt idx="18">
                  <c:v>151</c:v>
                </c:pt>
                <c:pt idx="19">
                  <c:v>152</c:v>
                </c:pt>
                <c:pt idx="20">
                  <c:v>154</c:v>
                </c:pt>
                <c:pt idx="21">
                  <c:v>156</c:v>
                </c:pt>
                <c:pt idx="22">
                  <c:v>158</c:v>
                </c:pt>
                <c:pt idx="23">
                  <c:v>160</c:v>
                </c:pt>
                <c:pt idx="24">
                  <c:v>162</c:v>
                </c:pt>
                <c:pt idx="25">
                  <c:v>164</c:v>
                </c:pt>
                <c:pt idx="26">
                  <c:v>166</c:v>
                </c:pt>
                <c:pt idx="27">
                  <c:v>167</c:v>
                </c:pt>
                <c:pt idx="28">
                  <c:v>169</c:v>
                </c:pt>
                <c:pt idx="29">
                  <c:v>170</c:v>
                </c:pt>
                <c:pt idx="30">
                  <c:v>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D9-4BE5-BFC9-5DC748A603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8525487"/>
        <c:axId val="958526735"/>
      </c:lineChart>
      <c:catAx>
        <c:axId val="958525487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8526735"/>
        <c:crosses val="autoZero"/>
        <c:auto val="1"/>
        <c:lblAlgn val="ctr"/>
        <c:lblOffset val="100"/>
        <c:tickLblSkip val="5"/>
        <c:noMultiLvlLbl val="0"/>
      </c:catAx>
      <c:valAx>
        <c:axId val="958526735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$2020 per metric ton of CO2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85254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'[1]Social Cost of GHG'!$D$9</c:f>
              <c:strCache>
                <c:ptCount val="1"/>
                <c:pt idx="0">
                  <c:v>CH4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'[1]Social Cost of GHG'!$B$10:$B$40</c:f>
              <c:numCache>
                <c:formatCode>0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'[1]Social Cost of GHG'!$D$10:$D$40</c:f>
              <c:numCache>
                <c:formatCode>_("$"* #,##0_);_("$"* \(#,##0\);_("$"* "-"??_);_(@_)</c:formatCode>
                <c:ptCount val="31"/>
                <c:pt idx="0">
                  <c:v>2700</c:v>
                </c:pt>
                <c:pt idx="1">
                  <c:v>2800</c:v>
                </c:pt>
                <c:pt idx="2">
                  <c:v>2800</c:v>
                </c:pt>
                <c:pt idx="3">
                  <c:v>2900</c:v>
                </c:pt>
                <c:pt idx="4">
                  <c:v>2900</c:v>
                </c:pt>
                <c:pt idx="5">
                  <c:v>3000</c:v>
                </c:pt>
                <c:pt idx="6">
                  <c:v>3100</c:v>
                </c:pt>
                <c:pt idx="7">
                  <c:v>3100</c:v>
                </c:pt>
                <c:pt idx="8">
                  <c:v>3200</c:v>
                </c:pt>
                <c:pt idx="9">
                  <c:v>3300</c:v>
                </c:pt>
                <c:pt idx="10">
                  <c:v>3400</c:v>
                </c:pt>
                <c:pt idx="11">
                  <c:v>3400</c:v>
                </c:pt>
                <c:pt idx="12">
                  <c:v>3500</c:v>
                </c:pt>
                <c:pt idx="13">
                  <c:v>3600</c:v>
                </c:pt>
                <c:pt idx="14">
                  <c:v>3600</c:v>
                </c:pt>
                <c:pt idx="15">
                  <c:v>3700</c:v>
                </c:pt>
                <c:pt idx="16">
                  <c:v>3800</c:v>
                </c:pt>
                <c:pt idx="17">
                  <c:v>3900</c:v>
                </c:pt>
                <c:pt idx="18">
                  <c:v>3900</c:v>
                </c:pt>
                <c:pt idx="19">
                  <c:v>4000</c:v>
                </c:pt>
                <c:pt idx="20">
                  <c:v>4100</c:v>
                </c:pt>
                <c:pt idx="21">
                  <c:v>4200</c:v>
                </c:pt>
                <c:pt idx="22">
                  <c:v>4200</c:v>
                </c:pt>
                <c:pt idx="23">
                  <c:v>4300</c:v>
                </c:pt>
                <c:pt idx="24">
                  <c:v>4400</c:v>
                </c:pt>
                <c:pt idx="25">
                  <c:v>4500</c:v>
                </c:pt>
                <c:pt idx="26">
                  <c:v>4500</c:v>
                </c:pt>
                <c:pt idx="27">
                  <c:v>4600</c:v>
                </c:pt>
                <c:pt idx="28">
                  <c:v>4700</c:v>
                </c:pt>
                <c:pt idx="29">
                  <c:v>4800</c:v>
                </c:pt>
                <c:pt idx="30">
                  <c:v>4800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6E-433D-876E-4E5AC9E6F3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8525487"/>
        <c:axId val="958526735"/>
      </c:lineChart>
      <c:catAx>
        <c:axId val="958525487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8526735"/>
        <c:crosses val="autoZero"/>
        <c:auto val="1"/>
        <c:lblAlgn val="ctr"/>
        <c:lblOffset val="100"/>
        <c:tickLblSkip val="5"/>
        <c:noMultiLvlLbl val="0"/>
      </c:catAx>
      <c:valAx>
        <c:axId val="958526735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$2020 per metric ton of CH4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85254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'[1]Social Cost of GHG'!$E$9</c:f>
              <c:strCache>
                <c:ptCount val="1"/>
                <c:pt idx="0">
                  <c:v>N2O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'[1]Social Cost of GHG'!$B$10:$B$40</c:f>
              <c:numCache>
                <c:formatCode>0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'[1]Social Cost of GHG'!$E$10:$E$40</c:f>
              <c:numCache>
                <c:formatCode>_("$"* #,##0_);_("$"* \(#,##0\);_("$"* "-"??_);_(@_)</c:formatCode>
                <c:ptCount val="31"/>
                <c:pt idx="0">
                  <c:v>42000</c:v>
                </c:pt>
                <c:pt idx="1">
                  <c:v>43000</c:v>
                </c:pt>
                <c:pt idx="2">
                  <c:v>44000</c:v>
                </c:pt>
                <c:pt idx="3">
                  <c:v>45000</c:v>
                </c:pt>
                <c:pt idx="4">
                  <c:v>45000</c:v>
                </c:pt>
                <c:pt idx="5">
                  <c:v>46000</c:v>
                </c:pt>
                <c:pt idx="6">
                  <c:v>47000</c:v>
                </c:pt>
                <c:pt idx="7">
                  <c:v>47000</c:v>
                </c:pt>
                <c:pt idx="8">
                  <c:v>48000</c:v>
                </c:pt>
                <c:pt idx="9">
                  <c:v>49000</c:v>
                </c:pt>
                <c:pt idx="10">
                  <c:v>50000</c:v>
                </c:pt>
                <c:pt idx="11">
                  <c:v>50000</c:v>
                </c:pt>
                <c:pt idx="12">
                  <c:v>51000</c:v>
                </c:pt>
                <c:pt idx="13">
                  <c:v>52000</c:v>
                </c:pt>
                <c:pt idx="14">
                  <c:v>53000</c:v>
                </c:pt>
                <c:pt idx="15">
                  <c:v>54000</c:v>
                </c:pt>
                <c:pt idx="16">
                  <c:v>54000</c:v>
                </c:pt>
                <c:pt idx="17">
                  <c:v>55000</c:v>
                </c:pt>
                <c:pt idx="18">
                  <c:v>56000</c:v>
                </c:pt>
                <c:pt idx="19">
                  <c:v>57000</c:v>
                </c:pt>
                <c:pt idx="20">
                  <c:v>58000</c:v>
                </c:pt>
                <c:pt idx="21">
                  <c:v>58000</c:v>
                </c:pt>
                <c:pt idx="22">
                  <c:v>59000</c:v>
                </c:pt>
                <c:pt idx="23">
                  <c:v>60000</c:v>
                </c:pt>
                <c:pt idx="24">
                  <c:v>61000</c:v>
                </c:pt>
                <c:pt idx="25">
                  <c:v>61000</c:v>
                </c:pt>
                <c:pt idx="26">
                  <c:v>62000</c:v>
                </c:pt>
                <c:pt idx="27">
                  <c:v>63000</c:v>
                </c:pt>
                <c:pt idx="28">
                  <c:v>64000</c:v>
                </c:pt>
                <c:pt idx="29">
                  <c:v>65000</c:v>
                </c:pt>
                <c:pt idx="30">
                  <c:v>66000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8E-4EF1-82CB-004B1DE3C7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8525487"/>
        <c:axId val="958526735"/>
      </c:lineChart>
      <c:catAx>
        <c:axId val="958525487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8526735"/>
        <c:crosses val="autoZero"/>
        <c:auto val="1"/>
        <c:lblAlgn val="ctr"/>
        <c:lblOffset val="100"/>
        <c:tickLblSkip val="5"/>
        <c:noMultiLvlLbl val="0"/>
      </c:catAx>
      <c:valAx>
        <c:axId val="958526735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$2020 per metric ton of N2O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85254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HFCs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'[1]Social Cost of GHG'!$F$9</c:f>
              <c:strCache>
                <c:ptCount val="1"/>
                <c:pt idx="0">
                  <c:v>HFC32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'[1]Social Cost of GHG'!$B$10:$B$40</c:f>
              <c:numCache>
                <c:formatCode>0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'[1]Social Cost of GHG'!$F$10:$F$40</c:f>
              <c:numCache>
                <c:formatCode>_("$"* #,##0_);_("$"* \(#,##0\);_("$"* "-"??_);_(@_)</c:formatCode>
                <c:ptCount val="31"/>
                <c:pt idx="0">
                  <c:v>68000</c:v>
                </c:pt>
                <c:pt idx="1">
                  <c:v>70000</c:v>
                </c:pt>
                <c:pt idx="2">
                  <c:v>72000</c:v>
                </c:pt>
                <c:pt idx="3">
                  <c:v>74000</c:v>
                </c:pt>
                <c:pt idx="4">
                  <c:v>76000</c:v>
                </c:pt>
                <c:pt idx="5">
                  <c:v>78000</c:v>
                </c:pt>
                <c:pt idx="6">
                  <c:v>80000</c:v>
                </c:pt>
                <c:pt idx="7">
                  <c:v>82000</c:v>
                </c:pt>
                <c:pt idx="8">
                  <c:v>84000</c:v>
                </c:pt>
                <c:pt idx="9">
                  <c:v>86000</c:v>
                </c:pt>
                <c:pt idx="10">
                  <c:v>89000</c:v>
                </c:pt>
                <c:pt idx="11">
                  <c:v>91000</c:v>
                </c:pt>
                <c:pt idx="12">
                  <c:v>93000</c:v>
                </c:pt>
                <c:pt idx="13">
                  <c:v>95000</c:v>
                </c:pt>
                <c:pt idx="14">
                  <c:v>98000</c:v>
                </c:pt>
                <c:pt idx="15">
                  <c:v>100000</c:v>
                </c:pt>
                <c:pt idx="16">
                  <c:v>100000</c:v>
                </c:pt>
                <c:pt idx="17">
                  <c:v>110000</c:v>
                </c:pt>
                <c:pt idx="18">
                  <c:v>110000</c:v>
                </c:pt>
                <c:pt idx="19">
                  <c:v>110000</c:v>
                </c:pt>
                <c:pt idx="20">
                  <c:v>110000</c:v>
                </c:pt>
                <c:pt idx="21">
                  <c:v>120000</c:v>
                </c:pt>
                <c:pt idx="22">
                  <c:v>120000</c:v>
                </c:pt>
                <c:pt idx="23">
                  <c:v>120000</c:v>
                </c:pt>
                <c:pt idx="24">
                  <c:v>120000</c:v>
                </c:pt>
                <c:pt idx="25">
                  <c:v>130000</c:v>
                </c:pt>
                <c:pt idx="26">
                  <c:v>130000</c:v>
                </c:pt>
                <c:pt idx="27">
                  <c:v>130000</c:v>
                </c:pt>
                <c:pt idx="28">
                  <c:v>140000</c:v>
                </c:pt>
                <c:pt idx="29">
                  <c:v>140000</c:v>
                </c:pt>
                <c:pt idx="30">
                  <c:v>140000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83-449F-8C85-6EE35F9DDB17}"/>
            </c:ext>
          </c:extLst>
        </c:ser>
        <c:ser>
          <c:idx val="1"/>
          <c:order val="1"/>
          <c:tx>
            <c:strRef>
              <c:f>'[1]Social Cost of GHG'!$G$9</c:f>
              <c:strCache>
                <c:ptCount val="1"/>
                <c:pt idx="0">
                  <c:v>HFC125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'[1]Social Cost of GHG'!$B$10:$B$40</c:f>
              <c:numCache>
                <c:formatCode>0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'[1]Social Cost of GHG'!$G$10:$G$40</c:f>
              <c:numCache>
                <c:formatCode>_("$"* #,##0_);_("$"* \(#,##0\);_("$"* "-"??_);_(@_)</c:formatCode>
                <c:ptCount val="31"/>
                <c:pt idx="0">
                  <c:v>410000</c:v>
                </c:pt>
                <c:pt idx="1">
                  <c:v>420000</c:v>
                </c:pt>
                <c:pt idx="2">
                  <c:v>430000</c:v>
                </c:pt>
                <c:pt idx="3">
                  <c:v>440000</c:v>
                </c:pt>
                <c:pt idx="4">
                  <c:v>450000</c:v>
                </c:pt>
                <c:pt idx="5">
                  <c:v>460000</c:v>
                </c:pt>
                <c:pt idx="6">
                  <c:v>470000</c:v>
                </c:pt>
                <c:pt idx="7">
                  <c:v>480000</c:v>
                </c:pt>
                <c:pt idx="8">
                  <c:v>490000</c:v>
                </c:pt>
                <c:pt idx="9">
                  <c:v>500000</c:v>
                </c:pt>
                <c:pt idx="10">
                  <c:v>510000</c:v>
                </c:pt>
                <c:pt idx="11">
                  <c:v>520000</c:v>
                </c:pt>
                <c:pt idx="12">
                  <c:v>530000</c:v>
                </c:pt>
                <c:pt idx="13">
                  <c:v>540000</c:v>
                </c:pt>
                <c:pt idx="14">
                  <c:v>550000</c:v>
                </c:pt>
                <c:pt idx="15">
                  <c:v>560000</c:v>
                </c:pt>
                <c:pt idx="16">
                  <c:v>570000</c:v>
                </c:pt>
                <c:pt idx="17">
                  <c:v>580000</c:v>
                </c:pt>
                <c:pt idx="18">
                  <c:v>600000</c:v>
                </c:pt>
                <c:pt idx="19">
                  <c:v>610000</c:v>
                </c:pt>
                <c:pt idx="20">
                  <c:v>620000</c:v>
                </c:pt>
                <c:pt idx="21">
                  <c:v>630000</c:v>
                </c:pt>
                <c:pt idx="22">
                  <c:v>640000</c:v>
                </c:pt>
                <c:pt idx="23">
                  <c:v>650000</c:v>
                </c:pt>
                <c:pt idx="24">
                  <c:v>660000</c:v>
                </c:pt>
                <c:pt idx="25">
                  <c:v>670000</c:v>
                </c:pt>
                <c:pt idx="26">
                  <c:v>680000</c:v>
                </c:pt>
                <c:pt idx="27">
                  <c:v>700000</c:v>
                </c:pt>
                <c:pt idx="28">
                  <c:v>710000</c:v>
                </c:pt>
                <c:pt idx="29">
                  <c:v>720000</c:v>
                </c:pt>
                <c:pt idx="30">
                  <c:v>730000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83-449F-8C85-6EE35F9DDB17}"/>
            </c:ext>
          </c:extLst>
        </c:ser>
        <c:ser>
          <c:idx val="2"/>
          <c:order val="2"/>
          <c:tx>
            <c:strRef>
              <c:f>'[1]Social Cost of GHG'!$H$9</c:f>
              <c:strCache>
                <c:ptCount val="1"/>
                <c:pt idx="0">
                  <c:v>HFC134A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'[1]Social Cost of GHG'!$B$10:$B$40</c:f>
              <c:numCache>
                <c:formatCode>0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'[1]Social Cost of GHG'!$H$10:$H$40</c:f>
              <c:numCache>
                <c:formatCode>_("$"* #,##0_);_("$"* \(#,##0\);_("$"* "-"??_);_(@_)</c:formatCode>
                <c:ptCount val="31"/>
                <c:pt idx="0">
                  <c:v>160000</c:v>
                </c:pt>
                <c:pt idx="1">
                  <c:v>160000</c:v>
                </c:pt>
                <c:pt idx="2">
                  <c:v>170000</c:v>
                </c:pt>
                <c:pt idx="3">
                  <c:v>180000</c:v>
                </c:pt>
                <c:pt idx="4">
                  <c:v>180000</c:v>
                </c:pt>
                <c:pt idx="5">
                  <c:v>180000</c:v>
                </c:pt>
                <c:pt idx="6">
                  <c:v>190000</c:v>
                </c:pt>
                <c:pt idx="7">
                  <c:v>190000</c:v>
                </c:pt>
                <c:pt idx="8">
                  <c:v>200000</c:v>
                </c:pt>
                <c:pt idx="9">
                  <c:v>200000</c:v>
                </c:pt>
                <c:pt idx="10">
                  <c:v>200000</c:v>
                </c:pt>
                <c:pt idx="11">
                  <c:v>210000</c:v>
                </c:pt>
                <c:pt idx="12">
                  <c:v>210000</c:v>
                </c:pt>
                <c:pt idx="13">
                  <c:v>220000</c:v>
                </c:pt>
                <c:pt idx="14">
                  <c:v>220000</c:v>
                </c:pt>
                <c:pt idx="15">
                  <c:v>230000</c:v>
                </c:pt>
                <c:pt idx="16">
                  <c:v>230000</c:v>
                </c:pt>
                <c:pt idx="17">
                  <c:v>240000</c:v>
                </c:pt>
                <c:pt idx="18">
                  <c:v>240000</c:v>
                </c:pt>
                <c:pt idx="19">
                  <c:v>250000</c:v>
                </c:pt>
                <c:pt idx="20">
                  <c:v>250000</c:v>
                </c:pt>
                <c:pt idx="21">
                  <c:v>260000</c:v>
                </c:pt>
                <c:pt idx="22">
                  <c:v>260000</c:v>
                </c:pt>
                <c:pt idx="23">
                  <c:v>270000</c:v>
                </c:pt>
                <c:pt idx="24">
                  <c:v>270000</c:v>
                </c:pt>
                <c:pt idx="25">
                  <c:v>280000</c:v>
                </c:pt>
                <c:pt idx="26">
                  <c:v>280000</c:v>
                </c:pt>
                <c:pt idx="27">
                  <c:v>290000</c:v>
                </c:pt>
                <c:pt idx="28">
                  <c:v>290000</c:v>
                </c:pt>
                <c:pt idx="29">
                  <c:v>300000</c:v>
                </c:pt>
                <c:pt idx="30">
                  <c:v>300000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83-449F-8C85-6EE35F9DDB17}"/>
            </c:ext>
          </c:extLst>
        </c:ser>
        <c:ser>
          <c:idx val="3"/>
          <c:order val="3"/>
          <c:tx>
            <c:strRef>
              <c:f>'[1]Social Cost of GHG'!$I$9</c:f>
              <c:strCache>
                <c:ptCount val="1"/>
                <c:pt idx="0">
                  <c:v>HFC143A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'[1]Social Cost of GHG'!$B$10:$B$40</c:f>
              <c:numCache>
                <c:formatCode>0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'[1]Social Cost of GHG'!$I$10:$I$40</c:f>
              <c:numCache>
                <c:formatCode>_("$"* #,##0_);_("$"* \(#,##0\);_("$"* "-"??_);_(@_)</c:formatCode>
                <c:ptCount val="31"/>
                <c:pt idx="0">
                  <c:v>560000</c:v>
                </c:pt>
                <c:pt idx="1">
                  <c:v>570000</c:v>
                </c:pt>
                <c:pt idx="2">
                  <c:v>580000</c:v>
                </c:pt>
                <c:pt idx="3">
                  <c:v>600000</c:v>
                </c:pt>
                <c:pt idx="4">
                  <c:v>610000</c:v>
                </c:pt>
                <c:pt idx="5">
                  <c:v>620000</c:v>
                </c:pt>
                <c:pt idx="6">
                  <c:v>630000</c:v>
                </c:pt>
                <c:pt idx="7">
                  <c:v>640000</c:v>
                </c:pt>
                <c:pt idx="8">
                  <c:v>650000</c:v>
                </c:pt>
                <c:pt idx="9">
                  <c:v>670000</c:v>
                </c:pt>
                <c:pt idx="10">
                  <c:v>680000</c:v>
                </c:pt>
                <c:pt idx="11">
                  <c:v>690000</c:v>
                </c:pt>
                <c:pt idx="12">
                  <c:v>700000</c:v>
                </c:pt>
                <c:pt idx="13">
                  <c:v>720000</c:v>
                </c:pt>
                <c:pt idx="14">
                  <c:v>730000</c:v>
                </c:pt>
                <c:pt idx="15">
                  <c:v>740000</c:v>
                </c:pt>
                <c:pt idx="16">
                  <c:v>750000</c:v>
                </c:pt>
                <c:pt idx="17">
                  <c:v>770000</c:v>
                </c:pt>
                <c:pt idx="18">
                  <c:v>780000</c:v>
                </c:pt>
                <c:pt idx="19">
                  <c:v>800000</c:v>
                </c:pt>
                <c:pt idx="20">
                  <c:v>810000</c:v>
                </c:pt>
                <c:pt idx="21">
                  <c:v>820000</c:v>
                </c:pt>
                <c:pt idx="22">
                  <c:v>830000</c:v>
                </c:pt>
                <c:pt idx="23">
                  <c:v>840000</c:v>
                </c:pt>
                <c:pt idx="24">
                  <c:v>860000</c:v>
                </c:pt>
                <c:pt idx="25">
                  <c:v>870000</c:v>
                </c:pt>
                <c:pt idx="26">
                  <c:v>880000</c:v>
                </c:pt>
                <c:pt idx="27">
                  <c:v>900000</c:v>
                </c:pt>
                <c:pt idx="28">
                  <c:v>910000</c:v>
                </c:pt>
                <c:pt idx="29">
                  <c:v>920000</c:v>
                </c:pt>
                <c:pt idx="30">
                  <c:v>940000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983-449F-8C85-6EE35F9DD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8525487"/>
        <c:axId val="958526735"/>
      </c:lineChart>
      <c:catAx>
        <c:axId val="958525487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8526735"/>
        <c:crosses val="autoZero"/>
        <c:auto val="1"/>
        <c:lblAlgn val="ctr"/>
        <c:lblOffset val="100"/>
        <c:tickLblSkip val="5"/>
        <c:noMultiLvlLbl val="0"/>
      </c:catAx>
      <c:valAx>
        <c:axId val="958526735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$2020 per metric ton of pollutant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85254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5</xdr:row>
      <xdr:rowOff>76200</xdr:rowOff>
    </xdr:from>
    <xdr:to>
      <xdr:col>8</xdr:col>
      <xdr:colOff>59133</xdr:colOff>
      <xdr:row>27</xdr:row>
      <xdr:rowOff>47459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7B5A976-3D27-4771-B669-7C874ED90D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7690" y="960120"/>
          <a:ext cx="5122623" cy="3994619"/>
        </a:xfrm>
        <a:prstGeom prst="rect">
          <a:avLst/>
        </a:prstGeom>
      </xdr:spPr>
    </xdr:pic>
    <xdr:clientData/>
  </xdr:twoCellAnchor>
  <xdr:twoCellAnchor editAs="oneCell">
    <xdr:from>
      <xdr:col>9</xdr:col>
      <xdr:colOff>444961</xdr:colOff>
      <xdr:row>5</xdr:row>
      <xdr:rowOff>76200</xdr:rowOff>
    </xdr:from>
    <xdr:to>
      <xdr:col>18</xdr:col>
      <xdr:colOff>65304</xdr:colOff>
      <xdr:row>27</xdr:row>
      <xdr:rowOff>47459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3C933BD-CDC5-4B30-9099-D8580AAE83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61841" y="960120"/>
          <a:ext cx="5106743" cy="3994619"/>
        </a:xfrm>
        <a:prstGeom prst="rect">
          <a:avLst/>
        </a:prstGeom>
      </xdr:spPr>
    </xdr:pic>
    <xdr:clientData/>
  </xdr:twoCellAnchor>
  <xdr:twoCellAnchor editAs="oneCell">
    <xdr:from>
      <xdr:col>19</xdr:col>
      <xdr:colOff>336832</xdr:colOff>
      <xdr:row>5</xdr:row>
      <xdr:rowOff>76200</xdr:rowOff>
    </xdr:from>
    <xdr:to>
      <xdr:col>27</xdr:col>
      <xdr:colOff>540356</xdr:colOff>
      <xdr:row>27</xdr:row>
      <xdr:rowOff>47459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0CCC8C9-444A-428F-9C59-233CF063B6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340112" y="960120"/>
          <a:ext cx="5080324" cy="3994619"/>
        </a:xfrm>
        <a:prstGeom prst="rect">
          <a:avLst/>
        </a:prstGeom>
      </xdr:spPr>
    </xdr:pic>
    <xdr:clientData/>
  </xdr:twoCellAnchor>
  <xdr:twoCellAnchor editAs="oneCell">
    <xdr:from>
      <xdr:col>29</xdr:col>
      <xdr:colOff>188949</xdr:colOff>
      <xdr:row>5</xdr:row>
      <xdr:rowOff>76200</xdr:rowOff>
    </xdr:from>
    <xdr:to>
      <xdr:col>37</xdr:col>
      <xdr:colOff>395648</xdr:colOff>
      <xdr:row>27</xdr:row>
      <xdr:rowOff>56984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736D0A8-A81C-47C7-89F9-A6BA946E73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678629" y="960120"/>
          <a:ext cx="5083499" cy="4004144"/>
        </a:xfrm>
        <a:prstGeom prst="rect">
          <a:avLst/>
        </a:prstGeom>
      </xdr:spPr>
    </xdr:pic>
    <xdr:clientData/>
  </xdr:twoCellAnchor>
  <xdr:twoCellAnchor editAs="oneCell">
    <xdr:from>
      <xdr:col>39</xdr:col>
      <xdr:colOff>44241</xdr:colOff>
      <xdr:row>5</xdr:row>
      <xdr:rowOff>76200</xdr:rowOff>
    </xdr:from>
    <xdr:to>
      <xdr:col>47</xdr:col>
      <xdr:colOff>351406</xdr:colOff>
      <xdr:row>27</xdr:row>
      <xdr:rowOff>56984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48C44739-DC80-42CF-84CA-BDC3D36A2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2020321" y="960120"/>
          <a:ext cx="5183965" cy="4004144"/>
        </a:xfrm>
        <a:prstGeom prst="rect">
          <a:avLst/>
        </a:prstGeom>
      </xdr:spPr>
    </xdr:pic>
    <xdr:clientData/>
  </xdr:twoCellAnchor>
  <xdr:twoCellAnchor editAs="oneCell">
    <xdr:from>
      <xdr:col>49</xdr:col>
      <xdr:colOff>0</xdr:colOff>
      <xdr:row>5</xdr:row>
      <xdr:rowOff>76200</xdr:rowOff>
    </xdr:from>
    <xdr:to>
      <xdr:col>57</xdr:col>
      <xdr:colOff>206699</xdr:colOff>
      <xdr:row>27</xdr:row>
      <xdr:rowOff>47459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3ADB1F6-A6F9-4CCD-A97B-DF4CD31446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7462480" y="960120"/>
          <a:ext cx="5083499" cy="39946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196624</xdr:colOff>
      <xdr:row>7</xdr:row>
      <xdr:rowOff>3399</xdr:rowOff>
    </xdr:from>
    <xdr:to>
      <xdr:col>16</xdr:col>
      <xdr:colOff>278946</xdr:colOff>
      <xdr:row>21</xdr:row>
      <xdr:rowOff>3399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38AE8202-8D01-4628-AFB1-8CCF0AAF24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170429</xdr:colOff>
      <xdr:row>7</xdr:row>
      <xdr:rowOff>48755</xdr:rowOff>
    </xdr:from>
    <xdr:to>
      <xdr:col>23</xdr:col>
      <xdr:colOff>252980</xdr:colOff>
      <xdr:row>21</xdr:row>
      <xdr:rowOff>24943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E1A6039F-10D2-4796-9F54-68839FB825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289605</xdr:colOff>
      <xdr:row>7</xdr:row>
      <xdr:rowOff>66898</xdr:rowOff>
    </xdr:from>
    <xdr:to>
      <xdr:col>30</xdr:col>
      <xdr:colOff>340179</xdr:colOff>
      <xdr:row>21</xdr:row>
      <xdr:rowOff>43086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47EE1B7F-D6A0-49E7-A6DF-759DE6B9A6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206374</xdr:colOff>
      <xdr:row>21</xdr:row>
      <xdr:rowOff>95250</xdr:rowOff>
    </xdr:from>
    <xdr:to>
      <xdr:col>18</xdr:col>
      <xdr:colOff>63499</xdr:colOff>
      <xdr:row>39</xdr:row>
      <xdr:rowOff>95250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CD797124-C95D-48E4-ACEA-DB1C4870D8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ger/Documents/0Climate%20Act/2%20Scoping%20Plan/Appendices/IA-Tech-Supplement-Annex-1-Input-Assumpti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Sectoral Coverage"/>
      <sheetName val="Regions"/>
      <sheetName val="Activity Drivers"/>
      <sheetName val="Bldg_Housing Unit Summary"/>
      <sheetName val="Building Sector Coverage"/>
      <sheetName val="Bldg_Res Stock"/>
      <sheetName val="Bldg_Res Efficiency"/>
      <sheetName val="Bldg_Res Device Cost"/>
      <sheetName val="Bldg_Comm Stock"/>
      <sheetName val="Bldg_Comm Efficiency"/>
      <sheetName val="Bldg_Comm Device Cost"/>
      <sheetName val="Industry Sector Coverage"/>
      <sheetName val="Trans_Sector Coverage"/>
      <sheetName val="Trans_Stock"/>
      <sheetName val="Trans_Fuel Economy"/>
      <sheetName val="Trans_Device Cost"/>
      <sheetName val="Social Cost of GHG"/>
      <sheetName val="AEO Commodity Prices"/>
      <sheetName val="Fuel Prices (by sector)"/>
      <sheetName val="GWP Factors"/>
      <sheetName val="Emission Factors"/>
      <sheetName val="Hydrogen Costs"/>
      <sheetName val="DAC Costs"/>
      <sheetName val="EV and H2 Charger Cost"/>
      <sheetName val="Financing Costs"/>
      <sheetName val="Non Energy Costs"/>
      <sheetName val="Electric Sector &gt;&gt;"/>
      <sheetName val="Candidate Resources"/>
      <sheetName val="RE Supply Curve"/>
      <sheetName val="Going Forward Fixed Costs"/>
      <sheetName val="Distribution System Costs"/>
      <sheetName val="Existing and Planned Capacity"/>
      <sheetName val="Retirement Inputs"/>
      <sheetName val="Resource Costs - Mid"/>
      <sheetName val="Resource Costs - Low"/>
      <sheetName val="LBW Costs"/>
      <sheetName val="Solar Costs"/>
      <sheetName val="OSW Costs"/>
      <sheetName val="Storage Costs"/>
      <sheetName val="Gas Plant Costs"/>
      <sheetName val="Financing Assumptions"/>
      <sheetName val="Tx_Renewables"/>
      <sheetName val="Zonal Topology"/>
      <sheetName val="Thermal Op Char"/>
      <sheetName val="BTM PV Growth"/>
      <sheetName val="Mid Case Fuel Projection"/>
      <sheetName val="High Case Fuel Projection"/>
      <sheetName val="Low Case Fuel Projection"/>
      <sheetName val="RGGI Price Adders"/>
      <sheetName val="Flexible Load Assump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9">
          <cell r="C9" t="str">
            <v>CO2</v>
          </cell>
          <cell r="D9" t="str">
            <v>CH4</v>
          </cell>
          <cell r="E9" t="str">
            <v>N2O</v>
          </cell>
          <cell r="F9" t="str">
            <v>HFC32</v>
          </cell>
          <cell r="G9" t="str">
            <v>HFC125</v>
          </cell>
          <cell r="H9" t="str">
            <v>HFC134A</v>
          </cell>
          <cell r="I9" t="str">
            <v>HFC143A</v>
          </cell>
        </row>
        <row r="10">
          <cell r="B10">
            <v>2020</v>
          </cell>
          <cell r="C10">
            <v>121</v>
          </cell>
          <cell r="D10">
            <v>2700</v>
          </cell>
          <cell r="E10">
            <v>42000</v>
          </cell>
          <cell r="F10">
            <v>68000</v>
          </cell>
          <cell r="G10">
            <v>410000</v>
          </cell>
          <cell r="H10">
            <v>160000</v>
          </cell>
          <cell r="I10">
            <v>560000</v>
          </cell>
        </row>
        <row r="11">
          <cell r="B11">
            <v>2021</v>
          </cell>
          <cell r="C11">
            <v>123</v>
          </cell>
          <cell r="D11">
            <v>2800</v>
          </cell>
          <cell r="E11">
            <v>43000</v>
          </cell>
          <cell r="F11">
            <v>70000</v>
          </cell>
          <cell r="G11">
            <v>420000</v>
          </cell>
          <cell r="H11">
            <v>160000</v>
          </cell>
          <cell r="I11">
            <v>570000</v>
          </cell>
        </row>
        <row r="12">
          <cell r="B12">
            <v>2022</v>
          </cell>
          <cell r="C12">
            <v>124</v>
          </cell>
          <cell r="D12">
            <v>2800</v>
          </cell>
          <cell r="E12">
            <v>44000</v>
          </cell>
          <cell r="F12">
            <v>72000</v>
          </cell>
          <cell r="G12">
            <v>430000</v>
          </cell>
          <cell r="H12">
            <v>170000</v>
          </cell>
          <cell r="I12">
            <v>580000</v>
          </cell>
        </row>
        <row r="13">
          <cell r="B13">
            <v>2023</v>
          </cell>
          <cell r="C13">
            <v>126</v>
          </cell>
          <cell r="D13">
            <v>2900</v>
          </cell>
          <cell r="E13">
            <v>45000</v>
          </cell>
          <cell r="F13">
            <v>74000</v>
          </cell>
          <cell r="G13">
            <v>440000</v>
          </cell>
          <cell r="H13">
            <v>180000</v>
          </cell>
          <cell r="I13">
            <v>600000</v>
          </cell>
        </row>
        <row r="14">
          <cell r="B14">
            <v>2024</v>
          </cell>
          <cell r="C14">
            <v>128</v>
          </cell>
          <cell r="D14">
            <v>2900</v>
          </cell>
          <cell r="E14">
            <v>45000</v>
          </cell>
          <cell r="F14">
            <v>76000</v>
          </cell>
          <cell r="G14">
            <v>450000</v>
          </cell>
          <cell r="H14">
            <v>180000</v>
          </cell>
          <cell r="I14">
            <v>610000</v>
          </cell>
        </row>
        <row r="15">
          <cell r="B15">
            <v>2025</v>
          </cell>
          <cell r="C15">
            <v>129</v>
          </cell>
          <cell r="D15">
            <v>3000</v>
          </cell>
          <cell r="E15">
            <v>46000</v>
          </cell>
          <cell r="F15">
            <v>78000</v>
          </cell>
          <cell r="G15">
            <v>460000</v>
          </cell>
          <cell r="H15">
            <v>180000</v>
          </cell>
          <cell r="I15">
            <v>620000</v>
          </cell>
        </row>
        <row r="16">
          <cell r="B16">
            <v>2026</v>
          </cell>
          <cell r="C16">
            <v>131</v>
          </cell>
          <cell r="D16">
            <v>3100</v>
          </cell>
          <cell r="E16">
            <v>47000</v>
          </cell>
          <cell r="F16">
            <v>80000</v>
          </cell>
          <cell r="G16">
            <v>470000</v>
          </cell>
          <cell r="H16">
            <v>190000</v>
          </cell>
          <cell r="I16">
            <v>630000</v>
          </cell>
        </row>
        <row r="17">
          <cell r="B17">
            <v>2027</v>
          </cell>
          <cell r="C17">
            <v>132</v>
          </cell>
          <cell r="D17">
            <v>3100</v>
          </cell>
          <cell r="E17">
            <v>47000</v>
          </cell>
          <cell r="F17">
            <v>82000</v>
          </cell>
          <cell r="G17">
            <v>480000</v>
          </cell>
          <cell r="H17">
            <v>190000</v>
          </cell>
          <cell r="I17">
            <v>640000</v>
          </cell>
        </row>
        <row r="18">
          <cell r="B18">
            <v>2028</v>
          </cell>
          <cell r="C18">
            <v>134</v>
          </cell>
          <cell r="D18">
            <v>3200</v>
          </cell>
          <cell r="E18">
            <v>48000</v>
          </cell>
          <cell r="F18">
            <v>84000</v>
          </cell>
          <cell r="G18">
            <v>490000</v>
          </cell>
          <cell r="H18">
            <v>200000</v>
          </cell>
          <cell r="I18">
            <v>650000</v>
          </cell>
        </row>
        <row r="19">
          <cell r="B19">
            <v>2029</v>
          </cell>
          <cell r="C19">
            <v>136</v>
          </cell>
          <cell r="D19">
            <v>3300</v>
          </cell>
          <cell r="E19">
            <v>49000</v>
          </cell>
          <cell r="F19">
            <v>86000</v>
          </cell>
          <cell r="G19">
            <v>500000</v>
          </cell>
          <cell r="H19">
            <v>200000</v>
          </cell>
          <cell r="I19">
            <v>670000</v>
          </cell>
        </row>
        <row r="20">
          <cell r="B20">
            <v>2030</v>
          </cell>
          <cell r="C20">
            <v>137</v>
          </cell>
          <cell r="D20">
            <v>3400</v>
          </cell>
          <cell r="E20">
            <v>50000</v>
          </cell>
          <cell r="F20">
            <v>89000</v>
          </cell>
          <cell r="G20">
            <v>510000</v>
          </cell>
          <cell r="H20">
            <v>200000</v>
          </cell>
          <cell r="I20">
            <v>680000</v>
          </cell>
        </row>
        <row r="21">
          <cell r="B21">
            <v>2031</v>
          </cell>
          <cell r="C21">
            <v>139</v>
          </cell>
          <cell r="D21">
            <v>3400</v>
          </cell>
          <cell r="E21">
            <v>50000</v>
          </cell>
          <cell r="F21">
            <v>91000</v>
          </cell>
          <cell r="G21">
            <v>520000</v>
          </cell>
          <cell r="H21">
            <v>210000</v>
          </cell>
          <cell r="I21">
            <v>690000</v>
          </cell>
        </row>
        <row r="22">
          <cell r="B22">
            <v>2032</v>
          </cell>
          <cell r="C22">
            <v>141</v>
          </cell>
          <cell r="D22">
            <v>3500</v>
          </cell>
          <cell r="E22">
            <v>51000</v>
          </cell>
          <cell r="F22">
            <v>93000</v>
          </cell>
          <cell r="G22">
            <v>530000</v>
          </cell>
          <cell r="H22">
            <v>210000</v>
          </cell>
          <cell r="I22">
            <v>700000</v>
          </cell>
        </row>
        <row r="23">
          <cell r="B23">
            <v>2033</v>
          </cell>
          <cell r="C23">
            <v>142</v>
          </cell>
          <cell r="D23">
            <v>3600</v>
          </cell>
          <cell r="E23">
            <v>52000</v>
          </cell>
          <cell r="F23">
            <v>95000</v>
          </cell>
          <cell r="G23">
            <v>540000</v>
          </cell>
          <cell r="H23">
            <v>220000</v>
          </cell>
          <cell r="I23">
            <v>720000</v>
          </cell>
        </row>
        <row r="24">
          <cell r="B24">
            <v>2034</v>
          </cell>
          <cell r="C24">
            <v>144</v>
          </cell>
          <cell r="D24">
            <v>3600</v>
          </cell>
          <cell r="E24">
            <v>53000</v>
          </cell>
          <cell r="F24">
            <v>98000</v>
          </cell>
          <cell r="G24">
            <v>550000</v>
          </cell>
          <cell r="H24">
            <v>220000</v>
          </cell>
          <cell r="I24">
            <v>730000</v>
          </cell>
        </row>
        <row r="25">
          <cell r="B25">
            <v>2035</v>
          </cell>
          <cell r="C25">
            <v>146</v>
          </cell>
          <cell r="D25">
            <v>3700</v>
          </cell>
          <cell r="E25">
            <v>54000</v>
          </cell>
          <cell r="F25">
            <v>100000</v>
          </cell>
          <cell r="G25">
            <v>560000</v>
          </cell>
          <cell r="H25">
            <v>230000</v>
          </cell>
          <cell r="I25">
            <v>740000</v>
          </cell>
        </row>
        <row r="26">
          <cell r="B26">
            <v>2036</v>
          </cell>
          <cell r="C26">
            <v>147</v>
          </cell>
          <cell r="D26">
            <v>3800</v>
          </cell>
          <cell r="E26">
            <v>54000</v>
          </cell>
          <cell r="F26">
            <v>100000</v>
          </cell>
          <cell r="G26">
            <v>570000</v>
          </cell>
          <cell r="H26">
            <v>230000</v>
          </cell>
          <cell r="I26">
            <v>750000</v>
          </cell>
        </row>
        <row r="27">
          <cell r="B27">
            <v>2037</v>
          </cell>
          <cell r="C27">
            <v>149</v>
          </cell>
          <cell r="D27">
            <v>3900</v>
          </cell>
          <cell r="E27">
            <v>55000</v>
          </cell>
          <cell r="F27">
            <v>110000</v>
          </cell>
          <cell r="G27">
            <v>580000</v>
          </cell>
          <cell r="H27">
            <v>240000</v>
          </cell>
          <cell r="I27">
            <v>770000</v>
          </cell>
        </row>
        <row r="28">
          <cell r="B28">
            <v>2038</v>
          </cell>
          <cell r="C28">
            <v>151</v>
          </cell>
          <cell r="D28">
            <v>3900</v>
          </cell>
          <cell r="E28">
            <v>56000</v>
          </cell>
          <cell r="F28">
            <v>110000</v>
          </cell>
          <cell r="G28">
            <v>600000</v>
          </cell>
          <cell r="H28">
            <v>240000</v>
          </cell>
          <cell r="I28">
            <v>780000</v>
          </cell>
        </row>
        <row r="29">
          <cell r="B29">
            <v>2039</v>
          </cell>
          <cell r="C29">
            <v>152</v>
          </cell>
          <cell r="D29">
            <v>4000</v>
          </cell>
          <cell r="E29">
            <v>57000</v>
          </cell>
          <cell r="F29">
            <v>110000</v>
          </cell>
          <cell r="G29">
            <v>610000</v>
          </cell>
          <cell r="H29">
            <v>250000</v>
          </cell>
          <cell r="I29">
            <v>800000</v>
          </cell>
        </row>
        <row r="30">
          <cell r="B30">
            <v>2040</v>
          </cell>
          <cell r="C30">
            <v>154</v>
          </cell>
          <cell r="D30">
            <v>4100</v>
          </cell>
          <cell r="E30">
            <v>58000</v>
          </cell>
          <cell r="F30">
            <v>110000</v>
          </cell>
          <cell r="G30">
            <v>620000</v>
          </cell>
          <cell r="H30">
            <v>250000</v>
          </cell>
          <cell r="I30">
            <v>810000</v>
          </cell>
        </row>
        <row r="31">
          <cell r="B31">
            <v>2041</v>
          </cell>
          <cell r="C31">
            <v>156</v>
          </cell>
          <cell r="D31">
            <v>4200</v>
          </cell>
          <cell r="E31">
            <v>58000</v>
          </cell>
          <cell r="F31">
            <v>120000</v>
          </cell>
          <cell r="G31">
            <v>630000</v>
          </cell>
          <cell r="H31">
            <v>260000</v>
          </cell>
          <cell r="I31">
            <v>820000</v>
          </cell>
        </row>
        <row r="32">
          <cell r="B32">
            <v>2042</v>
          </cell>
          <cell r="C32">
            <v>158</v>
          </cell>
          <cell r="D32">
            <v>4200</v>
          </cell>
          <cell r="E32">
            <v>59000</v>
          </cell>
          <cell r="F32">
            <v>120000</v>
          </cell>
          <cell r="G32">
            <v>640000</v>
          </cell>
          <cell r="H32">
            <v>260000</v>
          </cell>
          <cell r="I32">
            <v>830000</v>
          </cell>
        </row>
        <row r="33">
          <cell r="B33">
            <v>2043</v>
          </cell>
          <cell r="C33">
            <v>160</v>
          </cell>
          <cell r="D33">
            <v>4300</v>
          </cell>
          <cell r="E33">
            <v>60000</v>
          </cell>
          <cell r="F33">
            <v>120000</v>
          </cell>
          <cell r="G33">
            <v>650000</v>
          </cell>
          <cell r="H33">
            <v>270000</v>
          </cell>
          <cell r="I33">
            <v>840000</v>
          </cell>
        </row>
        <row r="34">
          <cell r="B34">
            <v>2044</v>
          </cell>
          <cell r="C34">
            <v>162</v>
          </cell>
          <cell r="D34">
            <v>4400</v>
          </cell>
          <cell r="E34">
            <v>61000</v>
          </cell>
          <cell r="F34">
            <v>120000</v>
          </cell>
          <cell r="G34">
            <v>660000</v>
          </cell>
          <cell r="H34">
            <v>270000</v>
          </cell>
          <cell r="I34">
            <v>860000</v>
          </cell>
        </row>
        <row r="35">
          <cell r="B35">
            <v>2045</v>
          </cell>
          <cell r="C35">
            <v>164</v>
          </cell>
          <cell r="D35">
            <v>4500</v>
          </cell>
          <cell r="E35">
            <v>61000</v>
          </cell>
          <cell r="F35">
            <v>130000</v>
          </cell>
          <cell r="G35">
            <v>670000</v>
          </cell>
          <cell r="H35">
            <v>280000</v>
          </cell>
          <cell r="I35">
            <v>870000</v>
          </cell>
        </row>
        <row r="36">
          <cell r="B36">
            <v>2046</v>
          </cell>
          <cell r="C36">
            <v>166</v>
          </cell>
          <cell r="D36">
            <v>4500</v>
          </cell>
          <cell r="E36">
            <v>62000</v>
          </cell>
          <cell r="F36">
            <v>130000</v>
          </cell>
          <cell r="G36">
            <v>680000</v>
          </cell>
          <cell r="H36">
            <v>280000</v>
          </cell>
          <cell r="I36">
            <v>880000</v>
          </cell>
        </row>
        <row r="37">
          <cell r="B37">
            <v>2047</v>
          </cell>
          <cell r="C37">
            <v>167</v>
          </cell>
          <cell r="D37">
            <v>4600</v>
          </cell>
          <cell r="E37">
            <v>63000</v>
          </cell>
          <cell r="F37">
            <v>130000</v>
          </cell>
          <cell r="G37">
            <v>700000</v>
          </cell>
          <cell r="H37">
            <v>290000</v>
          </cell>
          <cell r="I37">
            <v>900000</v>
          </cell>
        </row>
        <row r="38">
          <cell r="B38">
            <v>2048</v>
          </cell>
          <cell r="C38">
            <v>169</v>
          </cell>
          <cell r="D38">
            <v>4700</v>
          </cell>
          <cell r="E38">
            <v>64000</v>
          </cell>
          <cell r="F38">
            <v>140000</v>
          </cell>
          <cell r="G38">
            <v>710000</v>
          </cell>
          <cell r="H38">
            <v>290000</v>
          </cell>
          <cell r="I38">
            <v>910000</v>
          </cell>
        </row>
        <row r="39">
          <cell r="B39">
            <v>2049</v>
          </cell>
          <cell r="C39">
            <v>170</v>
          </cell>
          <cell r="D39">
            <v>4800</v>
          </cell>
          <cell r="E39">
            <v>65000</v>
          </cell>
          <cell r="F39">
            <v>140000</v>
          </cell>
          <cell r="G39">
            <v>720000</v>
          </cell>
          <cell r="H39">
            <v>300000</v>
          </cell>
          <cell r="I39">
            <v>920000</v>
          </cell>
        </row>
        <row r="40">
          <cell r="B40">
            <v>2050</v>
          </cell>
          <cell r="C40">
            <v>172</v>
          </cell>
          <cell r="D40">
            <v>4800</v>
          </cell>
          <cell r="E40">
            <v>66000</v>
          </cell>
          <cell r="F40">
            <v>140000</v>
          </cell>
          <cell r="G40">
            <v>730000</v>
          </cell>
          <cell r="H40">
            <v>300000</v>
          </cell>
          <cell r="I40">
            <v>940000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dec.ny.gov/regulations/5655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2D610-9CAA-4BC9-8536-1B75BA56B261}">
  <dimension ref="A1:D8"/>
  <sheetViews>
    <sheetView workbookViewId="0">
      <selection sqref="A1:D8"/>
    </sheetView>
  </sheetViews>
  <sheetFormatPr defaultRowHeight="14.4" x14ac:dyDescent="0.3"/>
  <cols>
    <col min="1" max="1" width="46.88671875" bestFit="1" customWidth="1"/>
    <col min="2" max="4" width="7.77734375" bestFit="1" customWidth="1"/>
  </cols>
  <sheetData>
    <row r="1" spans="1:4" x14ac:dyDescent="0.3">
      <c r="A1" s="51" t="s">
        <v>59</v>
      </c>
      <c r="B1" s="52"/>
      <c r="C1" s="52"/>
      <c r="D1" s="52"/>
    </row>
    <row r="2" spans="1:4" x14ac:dyDescent="0.3">
      <c r="A2" s="47"/>
      <c r="B2" s="47"/>
      <c r="C2" s="47"/>
      <c r="D2" s="47"/>
    </row>
    <row r="3" spans="1:4" x14ac:dyDescent="0.3">
      <c r="A3" s="47"/>
      <c r="B3" s="48" t="s">
        <v>14</v>
      </c>
      <c r="C3" s="48" t="s">
        <v>15</v>
      </c>
      <c r="D3" s="48" t="s">
        <v>16</v>
      </c>
    </row>
    <row r="4" spans="1:4" x14ac:dyDescent="0.3">
      <c r="A4" s="49" t="s">
        <v>56</v>
      </c>
      <c r="B4" s="50">
        <f>'SCC calculation'!AJ20</f>
        <v>35915.93734622599</v>
      </c>
      <c r="C4" s="50">
        <f>'SCC calculation'!AJ21</f>
        <v>35795.842224871907</v>
      </c>
      <c r="D4" s="50">
        <f>'SCC calculation'!AJ22</f>
        <v>39115.43679305281</v>
      </c>
    </row>
    <row r="5" spans="1:4" x14ac:dyDescent="0.3">
      <c r="A5" s="49" t="s">
        <v>60</v>
      </c>
      <c r="B5" s="50">
        <f>'SCC calculation'!AJ30</f>
        <v>177074.42606767008</v>
      </c>
      <c r="C5" s="50">
        <f>'SCC calculation'!AJ31</f>
        <v>176662.15950430438</v>
      </c>
      <c r="D5" s="50">
        <f>'SCC calculation'!AJ32</f>
        <v>191380.94588347088</v>
      </c>
    </row>
    <row r="6" spans="1:4" x14ac:dyDescent="0.3">
      <c r="A6" s="49" t="s">
        <v>61</v>
      </c>
      <c r="B6" s="50">
        <f>'SCC calculation'!AJ35</f>
        <v>343130.90453686728</v>
      </c>
      <c r="C6" s="50">
        <f>'SCC calculation'!AJ36</f>
        <v>342407.35996634624</v>
      </c>
      <c r="D6" s="50">
        <f>'SCC calculation'!AJ37</f>
        <v>365548.50346262805</v>
      </c>
    </row>
    <row r="7" spans="1:4" x14ac:dyDescent="0.3">
      <c r="A7" s="49" t="s">
        <v>62</v>
      </c>
      <c r="B7" s="50">
        <f>'SCC calculation'!AJ40</f>
        <v>480197.47621564282</v>
      </c>
      <c r="C7" s="50">
        <f>'SCC calculation'!AJ41</f>
        <v>477835.47916106891</v>
      </c>
      <c r="D7" s="50">
        <f>'SCC calculation'!AJ42</f>
        <v>505975.67575938895</v>
      </c>
    </row>
    <row r="8" spans="1:4" x14ac:dyDescent="0.3">
      <c r="A8" s="49" t="s">
        <v>63</v>
      </c>
      <c r="B8" s="50">
        <f>'SCC calculation'!AJ25</f>
        <v>639536.83274378546</v>
      </c>
      <c r="C8" s="50">
        <f>'SCC calculation'!AJ26</f>
        <v>634719.77985425235</v>
      </c>
      <c r="D8" s="50">
        <f>'SCC calculation'!AJ27</f>
        <v>672443.02892027912</v>
      </c>
    </row>
  </sheetData>
  <mergeCells count="1">
    <mergeCell ref="A1:D1"/>
  </mergeCells>
  <phoneticPr fontId="18" type="noConversion"/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A2808-467B-4652-8672-53A73B97F094}">
  <sheetPr>
    <pageSetUpPr fitToPage="1"/>
  </sheetPr>
  <dimension ref="A1:AJ61"/>
  <sheetViews>
    <sheetView tabSelected="1" workbookViewId="0">
      <pane xSplit="4" ySplit="1" topLeftCell="E2" activePane="bottomRight" state="frozen"/>
      <selection pane="topRight" activeCell="E1" sqref="E1"/>
      <selection pane="bottomLeft" activeCell="A2" sqref="A2"/>
      <selection pane="bottomRight"/>
    </sheetView>
  </sheetViews>
  <sheetFormatPr defaultRowHeight="14.4" x14ac:dyDescent="0.3"/>
  <cols>
    <col min="1" max="1" width="9.33203125" style="19" bestFit="1" customWidth="1"/>
    <col min="2" max="2" width="10.21875" style="19" bestFit="1" customWidth="1"/>
    <col min="3" max="5" width="7.5546875" style="19" bestFit="1" customWidth="1"/>
    <col min="6" max="7" width="8.6640625" style="19" bestFit="1" customWidth="1"/>
    <col min="8" max="31" width="10.109375" style="19" bestFit="1" customWidth="1"/>
    <col min="32" max="35" width="8.6640625" style="19" bestFit="1" customWidth="1"/>
    <col min="36" max="36" width="10.109375" style="19" bestFit="1" customWidth="1"/>
    <col min="37" max="16384" width="8.88671875" style="19"/>
  </cols>
  <sheetData>
    <row r="1" spans="1:36" x14ac:dyDescent="0.3">
      <c r="A1" s="26" t="s">
        <v>33</v>
      </c>
    </row>
    <row r="3" spans="1:36" x14ac:dyDescent="0.3">
      <c r="A3" s="27" t="s">
        <v>34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</row>
    <row r="4" spans="1:36" x14ac:dyDescent="0.3">
      <c r="A4" s="21" t="s">
        <v>11</v>
      </c>
      <c r="B4" s="21" t="s">
        <v>5</v>
      </c>
      <c r="C4" s="46">
        <v>2018</v>
      </c>
      <c r="D4" s="46">
        <v>2019</v>
      </c>
      <c r="E4" s="46">
        <v>2020</v>
      </c>
      <c r="F4" s="46">
        <v>2021</v>
      </c>
      <c r="G4" s="46">
        <v>2022</v>
      </c>
      <c r="H4" s="46">
        <v>2023</v>
      </c>
      <c r="I4" s="46">
        <v>2024</v>
      </c>
      <c r="J4" s="46">
        <v>2025</v>
      </c>
      <c r="K4" s="46">
        <v>2026</v>
      </c>
      <c r="L4" s="46">
        <v>2027</v>
      </c>
      <c r="M4" s="46">
        <v>2028</v>
      </c>
      <c r="N4" s="46">
        <v>2029</v>
      </c>
      <c r="O4" s="46">
        <v>2030</v>
      </c>
      <c r="P4" s="46">
        <v>2031</v>
      </c>
      <c r="Q4" s="46">
        <v>2032</v>
      </c>
      <c r="R4" s="46">
        <v>2033</v>
      </c>
      <c r="S4" s="46">
        <v>2034</v>
      </c>
      <c r="T4" s="46">
        <v>2035</v>
      </c>
      <c r="U4" s="46">
        <v>2036</v>
      </c>
      <c r="V4" s="46">
        <v>2037</v>
      </c>
      <c r="W4" s="46">
        <v>2038</v>
      </c>
      <c r="X4" s="46">
        <v>2039</v>
      </c>
      <c r="Y4" s="46">
        <v>2040</v>
      </c>
      <c r="Z4" s="46">
        <v>2041</v>
      </c>
      <c r="AA4" s="46">
        <v>2042</v>
      </c>
      <c r="AB4" s="46">
        <v>2043</v>
      </c>
      <c r="AC4" s="46">
        <v>2044</v>
      </c>
      <c r="AD4" s="46">
        <v>2045</v>
      </c>
      <c r="AE4" s="46">
        <v>2046</v>
      </c>
      <c r="AF4" s="46">
        <v>2047</v>
      </c>
      <c r="AG4" s="46">
        <v>2048</v>
      </c>
      <c r="AH4" s="46">
        <v>2049</v>
      </c>
      <c r="AI4" s="46">
        <v>2050</v>
      </c>
    </row>
    <row r="5" spans="1:36" x14ac:dyDescent="0.3">
      <c r="A5" s="22" t="s">
        <v>12</v>
      </c>
      <c r="B5" s="22" t="s">
        <v>13</v>
      </c>
      <c r="C5" s="16">
        <v>384.18040375064271</v>
      </c>
      <c r="D5" s="16">
        <v>383.51710109400341</v>
      </c>
      <c r="E5" s="16">
        <v>382.23792151182204</v>
      </c>
      <c r="F5" s="16">
        <v>378.62627322484371</v>
      </c>
      <c r="G5" s="16">
        <v>377.30170188725123</v>
      </c>
      <c r="H5" s="16">
        <v>373.1072339221293</v>
      </c>
      <c r="I5" s="16">
        <v>368.94363031164357</v>
      </c>
      <c r="J5" s="16">
        <v>366.5253136546188</v>
      </c>
      <c r="K5" s="16">
        <v>359.91265235579471</v>
      </c>
      <c r="L5" s="16">
        <v>353.01403075670839</v>
      </c>
      <c r="M5" s="16">
        <v>347.01678881169005</v>
      </c>
      <c r="N5" s="16">
        <v>340.32530528450201</v>
      </c>
      <c r="O5" s="16">
        <v>332.67221601431237</v>
      </c>
      <c r="P5" s="16">
        <v>329.24795475434763</v>
      </c>
      <c r="Q5" s="16">
        <v>326.00624982478598</v>
      </c>
      <c r="R5" s="16">
        <v>322.96685037310698</v>
      </c>
      <c r="S5" s="16">
        <v>319.98350176386828</v>
      </c>
      <c r="T5" s="16">
        <v>317.29256261929527</v>
      </c>
      <c r="U5" s="16">
        <v>316.06427896565134</v>
      </c>
      <c r="V5" s="16">
        <v>314.68476955201351</v>
      </c>
      <c r="W5" s="16">
        <v>313.42757262828053</v>
      </c>
      <c r="X5" s="16">
        <v>312.29963314946656</v>
      </c>
      <c r="Y5" s="16">
        <v>311.36794871255637</v>
      </c>
      <c r="Z5" s="16">
        <v>310.68213817489681</v>
      </c>
      <c r="AA5" s="16">
        <v>309.97471638906376</v>
      </c>
      <c r="AB5" s="16">
        <v>309.62367317138245</v>
      </c>
      <c r="AC5" s="16">
        <v>309.49272537096454</v>
      </c>
      <c r="AD5" s="16">
        <v>309.32973389889389</v>
      </c>
      <c r="AE5" s="16">
        <v>309.03454390546756</v>
      </c>
      <c r="AF5" s="16">
        <v>308.87461682185227</v>
      </c>
      <c r="AG5" s="16">
        <v>308.71442015217144</v>
      </c>
      <c r="AH5" s="16">
        <v>308.76980242681589</v>
      </c>
      <c r="AI5" s="16">
        <v>308.7963507289171</v>
      </c>
    </row>
    <row r="6" spans="1:36" x14ac:dyDescent="0.3">
      <c r="A6" s="22" t="s">
        <v>14</v>
      </c>
      <c r="B6" s="22" t="s">
        <v>13</v>
      </c>
      <c r="C6" s="16">
        <v>384.18040375008877</v>
      </c>
      <c r="D6" s="16">
        <v>383.63889588052501</v>
      </c>
      <c r="E6" s="16">
        <v>381.61609668672594</v>
      </c>
      <c r="F6" s="16">
        <v>375.73239765500387</v>
      </c>
      <c r="G6" s="16">
        <v>370.00693577427074</v>
      </c>
      <c r="H6" s="16">
        <v>360.95283373841983</v>
      </c>
      <c r="I6" s="16">
        <v>347.26264356119088</v>
      </c>
      <c r="J6" s="16">
        <v>334.34291413297569</v>
      </c>
      <c r="K6" s="16">
        <v>319.84485119143631</v>
      </c>
      <c r="L6" s="16">
        <v>302.71651677208945</v>
      </c>
      <c r="M6" s="16">
        <v>285.72996499404042</v>
      </c>
      <c r="N6" s="16">
        <v>267.15196388497691</v>
      </c>
      <c r="O6" s="16">
        <v>245.28718179577993</v>
      </c>
      <c r="P6" s="16">
        <v>231.7605267742783</v>
      </c>
      <c r="Q6" s="16">
        <v>219.23682729604195</v>
      </c>
      <c r="R6" s="16">
        <v>206.19241548400103</v>
      </c>
      <c r="S6" s="16">
        <v>193.40934122079966</v>
      </c>
      <c r="T6" s="16">
        <v>179.05976891006713</v>
      </c>
      <c r="U6" s="16">
        <v>165.18041702323751</v>
      </c>
      <c r="V6" s="16">
        <v>152.38148736272674</v>
      </c>
      <c r="W6" s="16">
        <v>140.79168951624993</v>
      </c>
      <c r="X6" s="16">
        <v>128.55528729631371</v>
      </c>
      <c r="Y6" s="16">
        <v>115.76665703827794</v>
      </c>
      <c r="Z6" s="16">
        <v>108.00502678720358</v>
      </c>
      <c r="AA6" s="16">
        <v>99.891641547467088</v>
      </c>
      <c r="AB6" s="16">
        <v>92.971044988705501</v>
      </c>
      <c r="AC6" s="16">
        <v>86.639426258609745</v>
      </c>
      <c r="AD6" s="16">
        <v>79.393809766140834</v>
      </c>
      <c r="AE6" s="16">
        <v>75.322854850218732</v>
      </c>
      <c r="AF6" s="16">
        <v>71.950216418153971</v>
      </c>
      <c r="AG6" s="16">
        <v>68.050029133789153</v>
      </c>
      <c r="AH6" s="16">
        <v>65.124440110382437</v>
      </c>
      <c r="AI6" s="16">
        <v>60.449053806847111</v>
      </c>
    </row>
    <row r="7" spans="1:36" x14ac:dyDescent="0.3">
      <c r="A7" s="22" t="s">
        <v>15</v>
      </c>
      <c r="B7" s="22" t="s">
        <v>13</v>
      </c>
      <c r="C7" s="16">
        <v>384.18040375008877</v>
      </c>
      <c r="D7" s="16">
        <v>383.50438658715069</v>
      </c>
      <c r="E7" s="16">
        <v>381.48456870086517</v>
      </c>
      <c r="F7" s="16">
        <v>375.5721926741187</v>
      </c>
      <c r="G7" s="16">
        <v>370.86814525500648</v>
      </c>
      <c r="H7" s="16">
        <v>362.70203624728856</v>
      </c>
      <c r="I7" s="16">
        <v>349.77865145313461</v>
      </c>
      <c r="J7" s="16">
        <v>337.57808533804604</v>
      </c>
      <c r="K7" s="16">
        <v>323.97828667711633</v>
      </c>
      <c r="L7" s="16">
        <v>301.47179186386694</v>
      </c>
      <c r="M7" s="16">
        <v>280.38583215846933</v>
      </c>
      <c r="N7" s="16">
        <v>264.50292621638278</v>
      </c>
      <c r="O7" s="16">
        <v>245.12643262955177</v>
      </c>
      <c r="P7" s="16">
        <v>232.61597161666762</v>
      </c>
      <c r="Q7" s="16">
        <v>220.89023171888252</v>
      </c>
      <c r="R7" s="16">
        <v>208.43270508627299</v>
      </c>
      <c r="S7" s="16">
        <v>196.07017850174998</v>
      </c>
      <c r="T7" s="16">
        <v>181.98755486598387</v>
      </c>
      <c r="U7" s="16">
        <v>168.0108696294912</v>
      </c>
      <c r="V7" s="16">
        <v>154.85662863036106</v>
      </c>
      <c r="W7" s="16">
        <v>142.79501826771124</v>
      </c>
      <c r="X7" s="16">
        <v>130.08482715714655</v>
      </c>
      <c r="Y7" s="16">
        <v>116.7462314666318</v>
      </c>
      <c r="Z7" s="16">
        <v>108.68031627493332</v>
      </c>
      <c r="AA7" s="16">
        <v>100.34113505890402</v>
      </c>
      <c r="AB7" s="16">
        <v>93.403363203057779</v>
      </c>
      <c r="AC7" s="16">
        <v>87.127577158569551</v>
      </c>
      <c r="AD7" s="16">
        <v>79.914142154009511</v>
      </c>
      <c r="AE7" s="16">
        <v>75.876608419514184</v>
      </c>
      <c r="AF7" s="16">
        <v>72.497042538557807</v>
      </c>
      <c r="AG7" s="16">
        <v>68.630185749364855</v>
      </c>
      <c r="AH7" s="16">
        <v>65.832196555738378</v>
      </c>
      <c r="AI7" s="16">
        <v>61.312139013924515</v>
      </c>
    </row>
    <row r="8" spans="1:36" x14ac:dyDescent="0.3">
      <c r="A8" s="22" t="s">
        <v>16</v>
      </c>
      <c r="B8" s="22" t="s">
        <v>13</v>
      </c>
      <c r="C8" s="16">
        <v>384.18040375008877</v>
      </c>
      <c r="D8" s="16">
        <v>383.63658738481536</v>
      </c>
      <c r="E8" s="16">
        <v>381.61362832627066</v>
      </c>
      <c r="F8" s="16">
        <v>375.69884190774735</v>
      </c>
      <c r="G8" s="16">
        <v>370.2668815529322</v>
      </c>
      <c r="H8" s="16">
        <v>361.53178295472912</v>
      </c>
      <c r="I8" s="16">
        <v>348.07056633838937</v>
      </c>
      <c r="J8" s="16">
        <v>335.35094752136803</v>
      </c>
      <c r="K8" s="16">
        <v>321.19089327085965</v>
      </c>
      <c r="L8" s="16">
        <v>298.34069221125247</v>
      </c>
      <c r="M8" s="16">
        <v>276.99364988581476</v>
      </c>
      <c r="N8" s="16">
        <v>260.27315809072297</v>
      </c>
      <c r="O8" s="16">
        <v>240.14987413642325</v>
      </c>
      <c r="P8" s="16">
        <v>227.01166556587509</v>
      </c>
      <c r="Q8" s="16">
        <v>214.76100542088523</v>
      </c>
      <c r="R8" s="16">
        <v>201.88169504351083</v>
      </c>
      <c r="S8" s="16">
        <v>189.19853772165794</v>
      </c>
      <c r="T8" s="16">
        <v>174.89139354287559</v>
      </c>
      <c r="U8" s="16">
        <v>161.0790671099802</v>
      </c>
      <c r="V8" s="16">
        <v>148.14532659571407</v>
      </c>
      <c r="W8" s="16">
        <v>136.34323152194298</v>
      </c>
      <c r="X8" s="16">
        <v>123.91181150301065</v>
      </c>
      <c r="Y8" s="16">
        <v>110.93513090331328</v>
      </c>
      <c r="Z8" s="16">
        <v>100.64687583465901</v>
      </c>
      <c r="AA8" s="16">
        <v>90.797319772227965</v>
      </c>
      <c r="AB8" s="16">
        <v>82.297853758869394</v>
      </c>
      <c r="AC8" s="16">
        <v>74.434879993537479</v>
      </c>
      <c r="AD8" s="16">
        <v>67.351210354837406</v>
      </c>
      <c r="AE8" s="16">
        <v>60.92059073527691</v>
      </c>
      <c r="AF8" s="16">
        <v>55.165037121234462</v>
      </c>
      <c r="AG8" s="16">
        <v>49.741196246164378</v>
      </c>
      <c r="AH8" s="16">
        <v>44.473002959100668</v>
      </c>
      <c r="AI8" s="16">
        <v>39.966757936762271</v>
      </c>
    </row>
    <row r="10" spans="1:36" x14ac:dyDescent="0.3">
      <c r="A10" s="28" t="s">
        <v>58</v>
      </c>
    </row>
    <row r="11" spans="1:36" x14ac:dyDescent="0.3">
      <c r="E11" s="18">
        <v>121</v>
      </c>
      <c r="F11" s="18">
        <v>123</v>
      </c>
      <c r="G11" s="18">
        <v>124</v>
      </c>
      <c r="H11" s="18">
        <v>126</v>
      </c>
      <c r="I11" s="18">
        <v>128</v>
      </c>
      <c r="J11" s="18">
        <v>129</v>
      </c>
      <c r="K11" s="18">
        <v>131</v>
      </c>
      <c r="L11" s="18">
        <v>132</v>
      </c>
      <c r="M11" s="18">
        <v>134</v>
      </c>
      <c r="N11" s="18">
        <v>136</v>
      </c>
      <c r="O11" s="18">
        <v>137</v>
      </c>
      <c r="P11" s="18">
        <v>139</v>
      </c>
      <c r="Q11" s="18">
        <v>141</v>
      </c>
      <c r="R11" s="18">
        <v>142</v>
      </c>
      <c r="S11" s="18">
        <v>144</v>
      </c>
      <c r="T11" s="18">
        <v>146</v>
      </c>
      <c r="U11" s="18">
        <v>147</v>
      </c>
      <c r="V11" s="18">
        <v>149</v>
      </c>
      <c r="W11" s="18">
        <v>151</v>
      </c>
      <c r="X11" s="18">
        <v>152</v>
      </c>
      <c r="Y11" s="18">
        <v>154</v>
      </c>
      <c r="Z11" s="18">
        <v>156</v>
      </c>
      <c r="AA11" s="18">
        <v>158</v>
      </c>
      <c r="AB11" s="18">
        <v>160</v>
      </c>
      <c r="AC11" s="18">
        <v>162</v>
      </c>
      <c r="AD11" s="18">
        <v>164</v>
      </c>
      <c r="AE11" s="18">
        <v>166</v>
      </c>
      <c r="AF11" s="18">
        <v>167</v>
      </c>
      <c r="AG11" s="18">
        <v>169</v>
      </c>
      <c r="AH11" s="18">
        <v>170</v>
      </c>
      <c r="AI11" s="18">
        <v>172</v>
      </c>
    </row>
    <row r="13" spans="1:36" x14ac:dyDescent="0.3">
      <c r="A13" s="30" t="s">
        <v>35</v>
      </c>
    </row>
    <row r="14" spans="1:36" x14ac:dyDescent="0.3">
      <c r="A14" s="27" t="s">
        <v>31</v>
      </c>
      <c r="B14" s="20"/>
      <c r="C14" s="20"/>
      <c r="F14" s="21">
        <v>2021</v>
      </c>
      <c r="G14" s="21">
        <v>2022</v>
      </c>
      <c r="H14" s="21">
        <v>2023</v>
      </c>
      <c r="I14" s="21">
        <v>2024</v>
      </c>
      <c r="J14" s="21">
        <v>2025</v>
      </c>
      <c r="K14" s="21">
        <v>2026</v>
      </c>
      <c r="L14" s="21">
        <v>2027</v>
      </c>
      <c r="M14" s="21">
        <v>2028</v>
      </c>
      <c r="N14" s="21">
        <v>2029</v>
      </c>
      <c r="O14" s="21">
        <v>2030</v>
      </c>
      <c r="P14" s="21">
        <v>2031</v>
      </c>
      <c r="Q14" s="21">
        <v>2032</v>
      </c>
      <c r="R14" s="21">
        <v>2033</v>
      </c>
      <c r="S14" s="21">
        <v>2034</v>
      </c>
      <c r="T14" s="21">
        <v>2035</v>
      </c>
      <c r="U14" s="21">
        <v>2036</v>
      </c>
      <c r="V14" s="21">
        <v>2037</v>
      </c>
      <c r="W14" s="21">
        <v>2038</v>
      </c>
      <c r="X14" s="21">
        <v>2039</v>
      </c>
      <c r="Y14" s="21">
        <v>2040</v>
      </c>
      <c r="Z14" s="21">
        <v>2041</v>
      </c>
      <c r="AA14" s="21">
        <v>2042</v>
      </c>
      <c r="AB14" s="21">
        <v>2043</v>
      </c>
      <c r="AC14" s="21">
        <v>2044</v>
      </c>
      <c r="AD14" s="21">
        <v>2045</v>
      </c>
      <c r="AE14" s="21">
        <v>2046</v>
      </c>
      <c r="AF14" s="21">
        <v>2047</v>
      </c>
      <c r="AG14" s="21">
        <v>2048</v>
      </c>
      <c r="AH14" s="21">
        <v>2049</v>
      </c>
      <c r="AI14" s="21">
        <v>2050</v>
      </c>
    </row>
    <row r="15" spans="1:36" x14ac:dyDescent="0.3">
      <c r="A15" s="22" t="s">
        <v>14</v>
      </c>
      <c r="B15" s="22" t="s">
        <v>13</v>
      </c>
      <c r="C15" s="16"/>
      <c r="D15" s="16"/>
      <c r="E15" s="24"/>
      <c r="F15" s="29">
        <f>F47-F$46</f>
        <v>-2.2720507447437512</v>
      </c>
      <c r="G15" s="29">
        <f>G47-G$46</f>
        <v>-4.4008905431406333</v>
      </c>
      <c r="H15" s="29">
        <f>H47-H$46</f>
        <v>-4.8596340707289869</v>
      </c>
      <c r="I15" s="29">
        <f>I47-I$46</f>
        <v>-9.5265865667432195</v>
      </c>
      <c r="J15" s="29">
        <f>J47-J$46</f>
        <v>-10.501412771190417</v>
      </c>
      <c r="K15" s="29">
        <f>K47-K$46</f>
        <v>-7.8854016427152942</v>
      </c>
      <c r="L15" s="29">
        <f>L47-L$46</f>
        <v>-10.229712820260545</v>
      </c>
      <c r="M15" s="29">
        <f>M47-M$46</f>
        <v>-10.989309833030688</v>
      </c>
      <c r="N15" s="29">
        <f>N47-N$46</f>
        <v>-11.886517581875466</v>
      </c>
      <c r="O15" s="29">
        <f>O47-O$46</f>
        <v>-14.211692819007339</v>
      </c>
      <c r="P15" s="29">
        <f>P47-P$46</f>
        <v>-10.102393761536888</v>
      </c>
      <c r="Q15" s="29">
        <f>Q47-Q$46</f>
        <v>-9.2819945486747031</v>
      </c>
      <c r="R15" s="29">
        <f>R47-R$46</f>
        <v>-10.005012360361917</v>
      </c>
      <c r="S15" s="29">
        <f>S47-S$46</f>
        <v>-9.7997256539626676</v>
      </c>
      <c r="T15" s="29">
        <f>T47-T$46</f>
        <v>-11.658633166159518</v>
      </c>
      <c r="U15" s="29">
        <f>U47-U$46</f>
        <v>-12.651068233185697</v>
      </c>
      <c r="V15" s="29">
        <f>V47-V$46</f>
        <v>-11.419420246872932</v>
      </c>
      <c r="W15" s="29">
        <f>W47-W$46</f>
        <v>-10.332600922743836</v>
      </c>
      <c r="X15" s="29">
        <f>X47-X$46</f>
        <v>-11.108462741122253</v>
      </c>
      <c r="Y15" s="29">
        <f>Y47-Y$46</f>
        <v>-11.856945821125578</v>
      </c>
      <c r="Z15" s="29">
        <f>Z47-Z$46</f>
        <v>-7.075819713414802</v>
      </c>
      <c r="AA15" s="29">
        <f>AA47-AA$46</f>
        <v>-7.4059634539034391</v>
      </c>
      <c r="AB15" s="29">
        <f>AB47-AB$46</f>
        <v>-6.5695533410802796</v>
      </c>
      <c r="AC15" s="29">
        <f>AC47-AC$46</f>
        <v>-6.2006709296778411</v>
      </c>
      <c r="AD15" s="29">
        <f>AD47-AD$46</f>
        <v>-7.0826250203982681</v>
      </c>
      <c r="AE15" s="29">
        <f>AE47-AE$46</f>
        <v>-3.7757649224957675</v>
      </c>
      <c r="AF15" s="29">
        <f>AF47-AF$46</f>
        <v>-3.2127113484494743</v>
      </c>
      <c r="AG15" s="29">
        <f>AG47-AG$46</f>
        <v>-3.7399906146839896</v>
      </c>
      <c r="AH15" s="29">
        <f>AH47-AH$46</f>
        <v>-2.9809712980511591</v>
      </c>
      <c r="AI15" s="29">
        <f>AI47-AI$46</f>
        <v>-4.701934605636545</v>
      </c>
      <c r="AJ15" s="25">
        <f t="shared" ref="AJ15:AJ17" si="0">SUM(F15:AI15)</f>
        <v>-247.72547209697393</v>
      </c>
    </row>
    <row r="16" spans="1:36" x14ac:dyDescent="0.3">
      <c r="A16" s="22" t="s">
        <v>15</v>
      </c>
      <c r="B16" s="22" t="s">
        <v>13</v>
      </c>
      <c r="C16" s="16"/>
      <c r="D16" s="16"/>
      <c r="E16" s="24"/>
      <c r="F16" s="29">
        <f>F48-F$46</f>
        <v>-2.3007277397681491</v>
      </c>
      <c r="G16" s="29">
        <f>G48-G$46</f>
        <v>-3.3794760815197264</v>
      </c>
      <c r="H16" s="29">
        <f>H48-H$46</f>
        <v>-3.9716410425959907</v>
      </c>
      <c r="I16" s="29">
        <f>I48-I$46</f>
        <v>-8.759781183668224</v>
      </c>
      <c r="J16" s="29">
        <f>J48-J$46</f>
        <v>-9.7822494580638022</v>
      </c>
      <c r="K16" s="29">
        <f>K48-K$46</f>
        <v>-6.9871373621056136</v>
      </c>
      <c r="L16" s="29">
        <f>L48-L$46</f>
        <v>-15.607873214163078</v>
      </c>
      <c r="M16" s="29">
        <f>M48-M$46</f>
        <v>-15.088717760379268</v>
      </c>
      <c r="N16" s="29">
        <f>N48-N$46</f>
        <v>-9.1914224148985113</v>
      </c>
      <c r="O16" s="29">
        <f>O48-O$46</f>
        <v>-11.723404316641364</v>
      </c>
      <c r="P16" s="29">
        <f>P48-P$46</f>
        <v>-9.0861997529194127</v>
      </c>
      <c r="Q16" s="29">
        <f>Q48-Q$46</f>
        <v>-8.4840349682234546</v>
      </c>
      <c r="R16" s="29">
        <f>R48-R$46</f>
        <v>-9.4181271809305258</v>
      </c>
      <c r="S16" s="29">
        <f>S48-S$46</f>
        <v>-9.379177975284307</v>
      </c>
      <c r="T16" s="29">
        <f>T48-T$46</f>
        <v>-11.391684491193104</v>
      </c>
      <c r="U16" s="29">
        <f>U48-U$46</f>
        <v>-12.748401582848743</v>
      </c>
      <c r="V16" s="29">
        <f>V48-V$46</f>
        <v>-11.774731585492304</v>
      </c>
      <c r="W16" s="29">
        <f>W48-W$46</f>
        <v>-10.804413438916839</v>
      </c>
      <c r="X16" s="29">
        <f>X48-X$46</f>
        <v>-11.582251631750722</v>
      </c>
      <c r="Y16" s="29">
        <f>Y48-Y$46</f>
        <v>-12.406911253604562</v>
      </c>
      <c r="Z16" s="29">
        <f>Z48-Z$46</f>
        <v>-7.3801046540389166</v>
      </c>
      <c r="AA16" s="29">
        <f>AA48-AA$46</f>
        <v>-7.6317594301962544</v>
      </c>
      <c r="AB16" s="29">
        <f>AB48-AB$46</f>
        <v>-6.5867286381649279</v>
      </c>
      <c r="AC16" s="29">
        <f>AC48-AC$46</f>
        <v>-6.1448382440703142</v>
      </c>
      <c r="AD16" s="29">
        <f>AD48-AD$46</f>
        <v>-7.0504435324893961</v>
      </c>
      <c r="AE16" s="29">
        <f>AE48-AE$46</f>
        <v>-3.7423437410689928</v>
      </c>
      <c r="AF16" s="29">
        <f>AF48-AF$46</f>
        <v>-3.2196387973410907</v>
      </c>
      <c r="AG16" s="29">
        <f>AG48-AG$46</f>
        <v>-3.7066601195121223</v>
      </c>
      <c r="AH16" s="29">
        <f>AH48-AH$46</f>
        <v>-2.8533714682709217</v>
      </c>
      <c r="AI16" s="29">
        <f>AI48-AI$46</f>
        <v>-4.5466058439150814</v>
      </c>
      <c r="AJ16" s="25">
        <f t="shared" si="0"/>
        <v>-246.7308589040357</v>
      </c>
    </row>
    <row r="17" spans="1:36" x14ac:dyDescent="0.3">
      <c r="A17" s="22" t="s">
        <v>16</v>
      </c>
      <c r="B17" s="22" t="s">
        <v>13</v>
      </c>
      <c r="C17" s="16"/>
      <c r="D17" s="16"/>
      <c r="E17" s="24"/>
      <c r="F17" s="29">
        <f>F49-F$46</f>
        <v>-2.3031381315449835</v>
      </c>
      <c r="G17" s="29">
        <f>G49-G$46</f>
        <v>-4.1073890172226584</v>
      </c>
      <c r="H17" s="29">
        <f>H49-H$46</f>
        <v>-4.5406306330811503</v>
      </c>
      <c r="I17" s="29">
        <f>I49-I$46</f>
        <v>-9.2976130058540321</v>
      </c>
      <c r="J17" s="29">
        <f>J49-J$46</f>
        <v>-10.301302159996567</v>
      </c>
      <c r="K17" s="29">
        <f>K49-K$46</f>
        <v>-7.5473929516842873</v>
      </c>
      <c r="L17" s="29">
        <f>L49-L$46</f>
        <v>-15.951579460520861</v>
      </c>
      <c r="M17" s="29">
        <f>M49-M$46</f>
        <v>-15.349800380419367</v>
      </c>
      <c r="N17" s="29">
        <f>N49-N$46</f>
        <v>-10.029008267903748</v>
      </c>
      <c r="O17" s="29">
        <f>O49-O$46</f>
        <v>-12.470194684110083</v>
      </c>
      <c r="P17" s="29">
        <f>P49-P$46</f>
        <v>-9.7139473105834213</v>
      </c>
      <c r="Q17" s="29">
        <f>Q49-Q$46</f>
        <v>-9.008955215428216</v>
      </c>
      <c r="R17" s="29">
        <f>R49-R$46</f>
        <v>-9.8399109256953921</v>
      </c>
      <c r="S17" s="29">
        <f>S49-S$46</f>
        <v>-9.6998087126141854</v>
      </c>
      <c r="T17" s="29">
        <f>T49-T$46</f>
        <v>-11.616205034209344</v>
      </c>
      <c r="U17" s="29">
        <f>U49-U$46</f>
        <v>-12.584042779251462</v>
      </c>
      <c r="V17" s="29">
        <f>V49-V$46</f>
        <v>-11.5542311006283</v>
      </c>
      <c r="W17" s="29">
        <f>W49-W$46</f>
        <v>-10.544898150038108</v>
      </c>
      <c r="X17" s="29">
        <f>X49-X$46</f>
        <v>-11.303480540118358</v>
      </c>
      <c r="Y17" s="29">
        <f>Y49-Y$46</f>
        <v>-12.044996162787186</v>
      </c>
      <c r="Z17" s="29">
        <f>Z49-Z$46</f>
        <v>-9.6024445309947026</v>
      </c>
      <c r="AA17" s="29">
        <f>AA49-AA$46</f>
        <v>-9.142134276598</v>
      </c>
      <c r="AB17" s="29">
        <f>AB49-AB$46</f>
        <v>-8.1484227956772628</v>
      </c>
      <c r="AC17" s="29">
        <f>AC49-AC$46</f>
        <v>-7.7320259649140013</v>
      </c>
      <c r="AD17" s="29">
        <f>AD49-AD$46</f>
        <v>-6.920678166629429</v>
      </c>
      <c r="AE17" s="29">
        <f>AE49-AE$46</f>
        <v>-6.1354296261341617</v>
      </c>
      <c r="AF17" s="29">
        <f>AF49-AF$46</f>
        <v>-5.5956265304271611</v>
      </c>
      <c r="AG17" s="29">
        <f>AG49-AG$46</f>
        <v>-5.2636442053892551</v>
      </c>
      <c r="AH17" s="29">
        <f>AH49-AH$46</f>
        <v>-5.3235755617081537</v>
      </c>
      <c r="AI17" s="29">
        <f>AI49-AI$46</f>
        <v>-4.5327933244396164</v>
      </c>
      <c r="AJ17" s="25">
        <f t="shared" si="0"/>
        <v>-268.20529960660343</v>
      </c>
    </row>
    <row r="19" spans="1:36" x14ac:dyDescent="0.3">
      <c r="A19" s="26" t="s">
        <v>33</v>
      </c>
      <c r="F19" s="46">
        <v>2021</v>
      </c>
      <c r="G19" s="46">
        <v>2022</v>
      </c>
      <c r="H19" s="46">
        <v>2023</v>
      </c>
      <c r="I19" s="46">
        <v>2024</v>
      </c>
      <c r="J19" s="46">
        <v>2025</v>
      </c>
      <c r="K19" s="46">
        <v>2026</v>
      </c>
      <c r="L19" s="46">
        <v>2027</v>
      </c>
      <c r="M19" s="46">
        <v>2028</v>
      </c>
      <c r="N19" s="46">
        <v>2029</v>
      </c>
      <c r="O19" s="46">
        <v>2030</v>
      </c>
      <c r="P19" s="46">
        <v>2031</v>
      </c>
      <c r="Q19" s="46">
        <v>2032</v>
      </c>
      <c r="R19" s="46">
        <v>2033</v>
      </c>
      <c r="S19" s="46">
        <v>2034</v>
      </c>
      <c r="T19" s="46">
        <v>2035</v>
      </c>
      <c r="U19" s="46">
        <v>2036</v>
      </c>
      <c r="V19" s="46">
        <v>2037</v>
      </c>
      <c r="W19" s="46">
        <v>2038</v>
      </c>
      <c r="X19" s="46">
        <v>2039</v>
      </c>
      <c r="Y19" s="46">
        <v>2040</v>
      </c>
      <c r="Z19" s="46">
        <v>2041</v>
      </c>
      <c r="AA19" s="46">
        <v>2042</v>
      </c>
      <c r="AB19" s="46">
        <v>2043</v>
      </c>
      <c r="AC19" s="46">
        <v>2044</v>
      </c>
      <c r="AD19" s="46">
        <v>2045</v>
      </c>
      <c r="AE19" s="46">
        <v>2046</v>
      </c>
      <c r="AF19" s="46">
        <v>2047</v>
      </c>
      <c r="AG19" s="46">
        <v>2048</v>
      </c>
      <c r="AH19" s="46">
        <v>2049</v>
      </c>
      <c r="AI19" s="46">
        <v>2050</v>
      </c>
    </row>
    <row r="20" spans="1:36" x14ac:dyDescent="0.3">
      <c r="A20" s="42" t="s">
        <v>14</v>
      </c>
      <c r="B20" s="42"/>
      <c r="C20" s="42"/>
      <c r="D20" s="43" t="s">
        <v>32</v>
      </c>
      <c r="E20" s="43"/>
      <c r="F20" s="23">
        <f>-F$11*F15</f>
        <v>279.4622416034814</v>
      </c>
      <c r="G20" s="23">
        <f t="shared" ref="G20:AI22" si="1">-G$11*G15</f>
        <v>545.71042734943853</v>
      </c>
      <c r="H20" s="23">
        <f t="shared" si="1"/>
        <v>612.31389291185235</v>
      </c>
      <c r="I20" s="23">
        <f t="shared" si="1"/>
        <v>1219.4030805431321</v>
      </c>
      <c r="J20" s="23">
        <f t="shared" si="1"/>
        <v>1354.6822474835637</v>
      </c>
      <c r="K20" s="23">
        <f t="shared" si="1"/>
        <v>1032.9876151957035</v>
      </c>
      <c r="L20" s="23">
        <f t="shared" si="1"/>
        <v>1350.3220922743919</v>
      </c>
      <c r="M20" s="23">
        <f t="shared" si="1"/>
        <v>1472.5675176261122</v>
      </c>
      <c r="N20" s="23">
        <f t="shared" si="1"/>
        <v>1616.5663911350634</v>
      </c>
      <c r="O20" s="23">
        <f t="shared" si="1"/>
        <v>1947.0019162040055</v>
      </c>
      <c r="P20" s="23">
        <f t="shared" si="1"/>
        <v>1404.2327328536273</v>
      </c>
      <c r="Q20" s="23">
        <f t="shared" si="1"/>
        <v>1308.7612313631332</v>
      </c>
      <c r="R20" s="23">
        <f t="shared" si="1"/>
        <v>1420.7117551713923</v>
      </c>
      <c r="S20" s="23">
        <f t="shared" si="1"/>
        <v>1411.1604941706241</v>
      </c>
      <c r="T20" s="23">
        <f t="shared" si="1"/>
        <v>1702.1604422592895</v>
      </c>
      <c r="U20" s="23">
        <f t="shared" si="1"/>
        <v>1859.7070302782975</v>
      </c>
      <c r="V20" s="23">
        <f t="shared" si="1"/>
        <v>1701.4936167840667</v>
      </c>
      <c r="W20" s="23">
        <f t="shared" si="1"/>
        <v>1560.2227393343192</v>
      </c>
      <c r="X20" s="23">
        <f t="shared" si="1"/>
        <v>1688.4863366505824</v>
      </c>
      <c r="Y20" s="23">
        <f t="shared" si="1"/>
        <v>1825.969656453339</v>
      </c>
      <c r="Z20" s="23">
        <f t="shared" si="1"/>
        <v>1103.827875292709</v>
      </c>
      <c r="AA20" s="23">
        <f t="shared" si="1"/>
        <v>1170.1422257167433</v>
      </c>
      <c r="AB20" s="23">
        <f t="shared" si="1"/>
        <v>1051.1285345728447</v>
      </c>
      <c r="AC20" s="23">
        <f t="shared" si="1"/>
        <v>1004.5086906078102</v>
      </c>
      <c r="AD20" s="23">
        <f t="shared" si="1"/>
        <v>1161.550503345316</v>
      </c>
      <c r="AE20" s="23">
        <f t="shared" si="1"/>
        <v>626.77697713429734</v>
      </c>
      <c r="AF20" s="23">
        <f t="shared" si="1"/>
        <v>536.52279519106219</v>
      </c>
      <c r="AG20" s="23">
        <f t="shared" si="1"/>
        <v>632.05841388159422</v>
      </c>
      <c r="AH20" s="23">
        <f t="shared" si="1"/>
        <v>506.76512066869702</v>
      </c>
      <c r="AI20" s="23">
        <f t="shared" si="1"/>
        <v>808.73275216948571</v>
      </c>
      <c r="AJ20" s="23">
        <f t="shared" ref="AJ20:AJ22" si="2">SUM(F20:AI20)</f>
        <v>35915.93734622599</v>
      </c>
    </row>
    <row r="21" spans="1:36" x14ac:dyDescent="0.3">
      <c r="A21" s="42" t="s">
        <v>15</v>
      </c>
      <c r="B21" s="42"/>
      <c r="C21" s="42"/>
      <c r="D21" s="43" t="s">
        <v>32</v>
      </c>
      <c r="E21" s="43"/>
      <c r="F21" s="23">
        <f t="shared" ref="F21:U22" si="3">-F$11*F16</f>
        <v>282.98951199148235</v>
      </c>
      <c r="G21" s="23">
        <f t="shared" si="3"/>
        <v>419.05503410844608</v>
      </c>
      <c r="H21" s="23">
        <f t="shared" si="3"/>
        <v>500.42677136709483</v>
      </c>
      <c r="I21" s="23">
        <f t="shared" si="3"/>
        <v>1121.2519915095327</v>
      </c>
      <c r="J21" s="23">
        <f t="shared" si="3"/>
        <v>1261.9101800902304</v>
      </c>
      <c r="K21" s="23">
        <f t="shared" si="3"/>
        <v>915.31499443583539</v>
      </c>
      <c r="L21" s="23">
        <f t="shared" si="3"/>
        <v>2060.2392642695263</v>
      </c>
      <c r="M21" s="23">
        <f t="shared" si="3"/>
        <v>2021.8881798908219</v>
      </c>
      <c r="N21" s="23">
        <f t="shared" si="3"/>
        <v>1250.0334484261975</v>
      </c>
      <c r="O21" s="23">
        <f t="shared" si="3"/>
        <v>1606.1063913798669</v>
      </c>
      <c r="P21" s="23">
        <f t="shared" si="3"/>
        <v>1262.9817656557984</v>
      </c>
      <c r="Q21" s="23">
        <f t="shared" si="3"/>
        <v>1196.2489305195072</v>
      </c>
      <c r="R21" s="23">
        <f t="shared" si="3"/>
        <v>1337.3740596921348</v>
      </c>
      <c r="S21" s="23">
        <f t="shared" si="3"/>
        <v>1350.6016284409402</v>
      </c>
      <c r="T21" s="23">
        <f t="shared" si="3"/>
        <v>1663.1859357141932</v>
      </c>
      <c r="U21" s="23">
        <f t="shared" si="3"/>
        <v>1874.0150326787652</v>
      </c>
      <c r="V21" s="23">
        <f t="shared" si="1"/>
        <v>1754.4350062383533</v>
      </c>
      <c r="W21" s="23">
        <f t="shared" si="1"/>
        <v>1631.4664292764428</v>
      </c>
      <c r="X21" s="23">
        <f t="shared" si="1"/>
        <v>1760.5022480261098</v>
      </c>
      <c r="Y21" s="23">
        <f t="shared" si="1"/>
        <v>1910.6643330551026</v>
      </c>
      <c r="Z21" s="23">
        <f t="shared" si="1"/>
        <v>1151.296326030071</v>
      </c>
      <c r="AA21" s="23">
        <f t="shared" si="1"/>
        <v>1205.8179899710083</v>
      </c>
      <c r="AB21" s="23">
        <f t="shared" si="1"/>
        <v>1053.8765821063885</v>
      </c>
      <c r="AC21" s="23">
        <f t="shared" si="1"/>
        <v>995.46379553939096</v>
      </c>
      <c r="AD21" s="23">
        <f t="shared" si="1"/>
        <v>1156.272739328261</v>
      </c>
      <c r="AE21" s="23">
        <f t="shared" si="1"/>
        <v>621.22906101745275</v>
      </c>
      <c r="AF21" s="23">
        <f t="shared" si="1"/>
        <v>537.67967915596216</v>
      </c>
      <c r="AG21" s="23">
        <f t="shared" si="1"/>
        <v>626.42556019754863</v>
      </c>
      <c r="AH21" s="23">
        <f t="shared" si="1"/>
        <v>485.07314960605669</v>
      </c>
      <c r="AI21" s="23">
        <f t="shared" si="1"/>
        <v>782.01620515339403</v>
      </c>
      <c r="AJ21" s="23">
        <f t="shared" si="2"/>
        <v>35795.842224871907</v>
      </c>
    </row>
    <row r="22" spans="1:36" x14ac:dyDescent="0.3">
      <c r="A22" s="42" t="s">
        <v>16</v>
      </c>
      <c r="B22" s="42"/>
      <c r="C22" s="42"/>
      <c r="D22" s="43" t="s">
        <v>32</v>
      </c>
      <c r="E22" s="43"/>
      <c r="F22" s="23">
        <f t="shared" si="3"/>
        <v>283.28599018003297</v>
      </c>
      <c r="G22" s="23">
        <f t="shared" si="1"/>
        <v>509.31623813560964</v>
      </c>
      <c r="H22" s="23">
        <f t="shared" si="1"/>
        <v>572.11945976822494</v>
      </c>
      <c r="I22" s="23">
        <f t="shared" si="1"/>
        <v>1190.0944647493161</v>
      </c>
      <c r="J22" s="23">
        <f t="shared" si="1"/>
        <v>1328.8679786395571</v>
      </c>
      <c r="K22" s="23">
        <f t="shared" si="1"/>
        <v>988.70847667064163</v>
      </c>
      <c r="L22" s="23">
        <f t="shared" si="1"/>
        <v>2105.6084887887537</v>
      </c>
      <c r="M22" s="23">
        <f t="shared" si="1"/>
        <v>2056.8732509761953</v>
      </c>
      <c r="N22" s="23">
        <f t="shared" si="1"/>
        <v>1363.9451244349098</v>
      </c>
      <c r="O22" s="23">
        <f t="shared" si="1"/>
        <v>1708.4166717230814</v>
      </c>
      <c r="P22" s="23">
        <f t="shared" si="1"/>
        <v>1350.2386761710954</v>
      </c>
      <c r="Q22" s="23">
        <f t="shared" si="1"/>
        <v>1270.2626853753784</v>
      </c>
      <c r="R22" s="23">
        <f t="shared" si="1"/>
        <v>1397.2673514487456</v>
      </c>
      <c r="S22" s="23">
        <f t="shared" si="1"/>
        <v>1396.7724546164427</v>
      </c>
      <c r="T22" s="23">
        <f t="shared" si="1"/>
        <v>1695.9659349945641</v>
      </c>
      <c r="U22" s="23">
        <f t="shared" si="1"/>
        <v>1849.8542885499648</v>
      </c>
      <c r="V22" s="23">
        <f t="shared" si="1"/>
        <v>1721.5804339936167</v>
      </c>
      <c r="W22" s="23">
        <f t="shared" si="1"/>
        <v>1592.2796206557543</v>
      </c>
      <c r="X22" s="23">
        <f t="shared" si="1"/>
        <v>1718.1290420979904</v>
      </c>
      <c r="Y22" s="23">
        <f t="shared" si="1"/>
        <v>1854.9294090692265</v>
      </c>
      <c r="Z22" s="23">
        <f t="shared" si="1"/>
        <v>1497.9813468351736</v>
      </c>
      <c r="AA22" s="23">
        <f t="shared" si="1"/>
        <v>1444.4572157024841</v>
      </c>
      <c r="AB22" s="23">
        <f t="shared" si="1"/>
        <v>1303.747647308362</v>
      </c>
      <c r="AC22" s="23">
        <f t="shared" si="1"/>
        <v>1252.5882063160682</v>
      </c>
      <c r="AD22" s="23">
        <f t="shared" si="1"/>
        <v>1134.9912193272264</v>
      </c>
      <c r="AE22" s="23">
        <f t="shared" si="1"/>
        <v>1018.4813179382709</v>
      </c>
      <c r="AF22" s="23">
        <f t="shared" si="1"/>
        <v>934.46963058133588</v>
      </c>
      <c r="AG22" s="23">
        <f t="shared" si="1"/>
        <v>889.55587071078412</v>
      </c>
      <c r="AH22" s="23">
        <f t="shared" si="1"/>
        <v>905.0078454903861</v>
      </c>
      <c r="AI22" s="23">
        <f t="shared" si="1"/>
        <v>779.64045180361404</v>
      </c>
      <c r="AJ22" s="23">
        <f t="shared" si="2"/>
        <v>39115.43679305281</v>
      </c>
    </row>
    <row r="24" spans="1:36" x14ac:dyDescent="0.3">
      <c r="A24" s="26" t="s">
        <v>52</v>
      </c>
    </row>
    <row r="25" spans="1:36" x14ac:dyDescent="0.3">
      <c r="A25" s="42" t="s">
        <v>14</v>
      </c>
      <c r="B25" s="42"/>
      <c r="C25" s="42"/>
      <c r="D25" s="43" t="s">
        <v>32</v>
      </c>
      <c r="E25" s="43"/>
      <c r="F25" s="23">
        <f>-F$11*SUM($F15:F15)</f>
        <v>279.4622416034814</v>
      </c>
      <c r="G25" s="23">
        <f>-G$11*SUM($F15:G15)</f>
        <v>827.44471969766369</v>
      </c>
      <c r="H25" s="23">
        <f>-H$11*SUM($F15:H15)</f>
        <v>1453.1044951852848</v>
      </c>
      <c r="I25" s="23">
        <f>-I$11*SUM($F15:I15)</f>
        <v>2695.5727264456436</v>
      </c>
      <c r="J25" s="23">
        <f>-J$11*SUM($F15:J15)</f>
        <v>4071.314135854564</v>
      </c>
      <c r="K25" s="23">
        <f>-K$11*SUM($F15:K15)</f>
        <v>5167.4229004433619</v>
      </c>
      <c r="L25" s="23">
        <f>-L$11*SUM($F15:L15)</f>
        <v>6557.1909690570155</v>
      </c>
      <c r="M25" s="23">
        <f>-M$11*SUM($F15:M15)</f>
        <v>8129.109865002174</v>
      </c>
      <c r="N25" s="23">
        <f>-N$11*SUM($F15:N15)</f>
        <v>9867.0062541223451</v>
      </c>
      <c r="O25" s="23">
        <f>-O$11*SUM($F15:O15)</f>
        <v>11886.559686900779</v>
      </c>
      <c r="P25" s="23">
        <f>-P$11*SUM($F15:P15)</f>
        <v>13464.31883854128</v>
      </c>
      <c r="Q25" s="23">
        <f>-Q$11*SUM($F15:Q15)</f>
        <v>14966.811276214359</v>
      </c>
      <c r="R25" s="23">
        <f>-R$11*SUM($F15:R15)</f>
        <v>16493.6706290894</v>
      </c>
      <c r="S25" s="23">
        <f>-S$11*SUM($F15:S15)</f>
        <v>18137.136343388043</v>
      </c>
      <c r="T25" s="23">
        <f>-T$11*SUM($F15:T15)</f>
        <v>20091.201457083276</v>
      </c>
      <c r="U25" s="23">
        <f>-U$11*SUM($F15:U15)</f>
        <v>22088.519456245707</v>
      </c>
      <c r="V25" s="23">
        <f>-V$11*SUM($F15:V15)</f>
        <v>24090.537147264407</v>
      </c>
      <c r="W25" s="23">
        <f>-W$11*SUM($F15:W15)</f>
        <v>25974.12280132711</v>
      </c>
      <c r="X25" s="23">
        <f>-X$11*SUM($F15:X15)</f>
        <v>27834.623196264627</v>
      </c>
      <c r="Y25" s="23">
        <f>-Y$11*SUM($F15:Y15)</f>
        <v>30026.837894774078</v>
      </c>
      <c r="Z25" s="23">
        <f>-Z$11*SUM($F15:Z15)</f>
        <v>31520.624703765152</v>
      </c>
      <c r="AA25" s="23">
        <f>-AA$11*SUM($F15:AA15)</f>
        <v>33094.877502607087</v>
      </c>
      <c r="AB25" s="23">
        <f>-AB$11*SUM($F15:AB15)</f>
        <v>34564.928537212938</v>
      </c>
      <c r="AC25" s="23">
        <f>-AC$11*SUM($F15:AC15)</f>
        <v>36001.498834535909</v>
      </c>
      <c r="AD25" s="23">
        <f>-AD$11*SUM($F15:AD15)</f>
        <v>37607.512286455742</v>
      </c>
      <c r="AE25" s="23">
        <f>-AE$11*SUM($F15:AE15)</f>
        <v>38692.917462205354</v>
      </c>
      <c r="AF25" s="23">
        <f>-AF$11*SUM($F15:AF15)</f>
        <v>39462.530121626573</v>
      </c>
      <c r="AG25" s="23">
        <f>-AG$11*SUM($F15:AG15)</f>
        <v>40567.19368666537</v>
      </c>
      <c r="AH25" s="23">
        <f>-AH$11*SUM($F15:AH15)</f>
        <v>41314.001373527353</v>
      </c>
      <c r="AI25" s="23">
        <f>-AI$11*SUM($F15:AI15)</f>
        <v>42608.781200679514</v>
      </c>
      <c r="AJ25" s="23">
        <f t="shared" ref="AJ25:AJ27" si="4">SUM(F25:AI25)</f>
        <v>639536.83274378546</v>
      </c>
    </row>
    <row r="26" spans="1:36" x14ac:dyDescent="0.3">
      <c r="A26" s="42" t="s">
        <v>15</v>
      </c>
      <c r="B26" s="42"/>
      <c r="C26" s="42"/>
      <c r="D26" s="43" t="s">
        <v>32</v>
      </c>
      <c r="E26" s="43"/>
      <c r="F26" s="23">
        <f>-F$11*SUM($F16:F16)</f>
        <v>282.98951199148235</v>
      </c>
      <c r="G26" s="23">
        <f>-G$11*SUM($F16:G16)</f>
        <v>704.34527383969657</v>
      </c>
      <c r="H26" s="23">
        <f>-H$11*SUM($F16:H16)</f>
        <v>1216.1324528493672</v>
      </c>
      <c r="I26" s="23">
        <f>-I$11*SUM($F16:I16)</f>
        <v>2356.6881340866676</v>
      </c>
      <c r="J26" s="23">
        <f>-J$11*SUM($F16:J16)</f>
        <v>3637.00994022445</v>
      </c>
      <c r="K26" s="23">
        <f>-K$11*SUM($F16:K16)</f>
        <v>4608.7126856715176</v>
      </c>
      <c r="L26" s="23">
        <f>-L$11*SUM($F16:L16)</f>
        <v>6704.1329628087651</v>
      </c>
      <c r="M26" s="23">
        <f>-M$11*SUM($F16:M16)</f>
        <v>8827.5989148633562</v>
      </c>
      <c r="N26" s="23">
        <f>-N$11*SUM($F16:N16)</f>
        <v>10209.387570974082</v>
      </c>
      <c r="O26" s="23">
        <f>-O$11*SUM($F16:O16)</f>
        <v>11890.562988611111</v>
      </c>
      <c r="P26" s="23">
        <f>-P$11*SUM($F16:P16)</f>
        <v>13327.129615414517</v>
      </c>
      <c r="Q26" s="23">
        <f>-Q$11*SUM($F16:Q16)</f>
        <v>14715.13580658747</v>
      </c>
      <c r="R26" s="23">
        <f>-R$11*SUM($F16:R16)</f>
        <v>16156.872531574551</v>
      </c>
      <c r="S26" s="23">
        <f>-S$11*SUM($F16:S16)</f>
        <v>17735.035744967245</v>
      </c>
      <c r="T26" s="23">
        <f>-T$11*SUM($F16:T16)</f>
        <v>19644.541621583761</v>
      </c>
      <c r="U26" s="23">
        <f>-U$11*SUM($F16:U16)</f>
        <v>21653.108309204883</v>
      </c>
      <c r="V26" s="23">
        <f>-V$11*SUM($F16:V16)</f>
        <v>23702.14342849364</v>
      </c>
      <c r="W26" s="23">
        <f>-W$11*SUM($F16:W16)</f>
        <v>25651.759433991476</v>
      </c>
      <c r="X26" s="23">
        <f>-X$11*SUM($F16:X16)</f>
        <v>27582.140883567197</v>
      </c>
      <c r="Y26" s="23">
        <f>-Y$11*SUM($F16:Y16)</f>
        <v>29855.728122985027</v>
      </c>
      <c r="Z26" s="23">
        <f>-Z$11*SUM($F16:Z16)</f>
        <v>31394.761177885033</v>
      </c>
      <c r="AA26" s="23">
        <f>-AA$11*SUM($F16:AA16)</f>
        <v>33003.076106034059</v>
      </c>
      <c r="AB26" s="23">
        <f>-AB$11*SUM($F16:AB16)</f>
        <v>34474.713145178845</v>
      </c>
      <c r="AC26" s="23">
        <f>-AC$11*SUM($F16:AC16)</f>
        <v>35901.110855032974</v>
      </c>
      <c r="AD26" s="23">
        <f>-AD$11*SUM($F16:AD16)</f>
        <v>37500.60718516411</v>
      </c>
      <c r="AE26" s="23">
        <f>-AE$11*SUM($F16:AE16)</f>
        <v>38579.16072404942</v>
      </c>
      <c r="AF26" s="23">
        <f>-AF$11*SUM($F16:AF16)</f>
        <v>39349.244985880374</v>
      </c>
      <c r="AG26" s="23">
        <f>-AG$11*SUM($F16:AG16)</f>
        <v>40446.918989022597</v>
      </c>
      <c r="AH26" s="23">
        <f>-AH$11*SUM($F16:AH16)</f>
        <v>41171.323020220509</v>
      </c>
      <c r="AI26" s="23">
        <f>-AI$11*SUM($F16:AI16)</f>
        <v>42437.707731494142</v>
      </c>
      <c r="AJ26" s="23">
        <f t="shared" si="4"/>
        <v>634719.77985425235</v>
      </c>
    </row>
    <row r="27" spans="1:36" x14ac:dyDescent="0.3">
      <c r="A27" s="42" t="s">
        <v>16</v>
      </c>
      <c r="B27" s="42"/>
      <c r="C27" s="42"/>
      <c r="D27" s="43" t="s">
        <v>32</v>
      </c>
      <c r="E27" s="43"/>
      <c r="F27" s="23">
        <f>-F$11*SUM($F17:F17)</f>
        <v>283.28599018003297</v>
      </c>
      <c r="G27" s="23">
        <f>-G$11*SUM($F17:G17)</f>
        <v>794.90536644718759</v>
      </c>
      <c r="H27" s="23">
        <f>-H$11*SUM($F17:H17)</f>
        <v>1379.8458805129478</v>
      </c>
      <c r="I27" s="23">
        <f>-I$11*SUM($F17:I17)</f>
        <v>2591.8426608259615</v>
      </c>
      <c r="J27" s="23">
        <f>-J$11*SUM($F17:J17)</f>
        <v>3940.9594102532214</v>
      </c>
      <c r="K27" s="23">
        <f>-K$11*SUM($F17:K17)</f>
        <v>4990.7680328192619</v>
      </c>
      <c r="L27" s="23">
        <f>-L$11*SUM($F17:L17)</f>
        <v>7134.4739875073992</v>
      </c>
      <c r="M27" s="23">
        <f>-M$11*SUM($F17:M17)</f>
        <v>9299.4453292034032</v>
      </c>
      <c r="N27" s="23">
        <f>-N$11*SUM($F17:N17)</f>
        <v>10802.188145118962</v>
      </c>
      <c r="O27" s="23">
        <f>-O$11*SUM($F17:O17)</f>
        <v>12590.032670850271</v>
      </c>
      <c r="P27" s="23">
        <f>-P$11*SUM($F17:P17)</f>
        <v>14124.067444406041</v>
      </c>
      <c r="Q27" s="23">
        <f>-Q$11*SUM($F17:Q17)</f>
        <v>15597.554121787261</v>
      </c>
      <c r="R27" s="23">
        <f>-R$11*SUM($F17:R17)</f>
        <v>17105.442424454355</v>
      </c>
      <c r="S27" s="23">
        <f>-S$11*SUM($F17:S17)</f>
        <v>18743.136603358889</v>
      </c>
      <c r="T27" s="23">
        <f>-T$11*SUM($F17:T17)</f>
        <v>20699.42388006677</v>
      </c>
      <c r="U27" s="23">
        <f>-U$11*SUM($F17:U17)</f>
        <v>22691.055044507604</v>
      </c>
      <c r="V27" s="23">
        <f>-V$11*SUM($F17:V17)</f>
        <v>24721.357315841462</v>
      </c>
      <c r="W27" s="23">
        <f>-W$11*SUM($F17:W17)</f>
        <v>26645.467236038712</v>
      </c>
      <c r="X27" s="23">
        <f>-X$11*SUM($F17:X17)</f>
        <v>28540.056326057489</v>
      </c>
      <c r="Y27" s="23">
        <f>-Y$11*SUM($F17:Y17)</f>
        <v>30770.512792048525</v>
      </c>
      <c r="Z27" s="23">
        <f>-Z$11*SUM($F17:Z17)</f>
        <v>32668.111188131083</v>
      </c>
      <c r="AA27" s="23">
        <f>-AA$11*SUM($F17:AA17)</f>
        <v>34531.390342142942</v>
      </c>
      <c r="AB27" s="23">
        <f>-AB$11*SUM($F17:AB17)</f>
        <v>36272.24419631387</v>
      </c>
      <c r="AC27" s="23">
        <f>-AC$11*SUM($F17:AC17)</f>
        <v>37978.235455083857</v>
      </c>
      <c r="AD27" s="23">
        <f>-AD$11*SUM($F17:AD17)</f>
        <v>39582.093778794835</v>
      </c>
      <c r="AE27" s="23">
        <f>-AE$11*SUM($F17:AE17)</f>
        <v>41083.283557450122</v>
      </c>
      <c r="AF27" s="23">
        <f>-AF$11*SUM($F17:AF17)</f>
        <v>42265.242848016096</v>
      </c>
      <c r="AG27" s="23">
        <f>-AG$11*SUM($F17:AG17)</f>
        <v>43660.969291757006</v>
      </c>
      <c r="AH27" s="23">
        <f>-AH$11*SUM($F17:AH17)</f>
        <v>44824.326067967842</v>
      </c>
      <c r="AI27" s="23">
        <f>-AI$11*SUM($F17:AI17)</f>
        <v>46131.311532335792</v>
      </c>
      <c r="AJ27" s="23">
        <f t="shared" si="4"/>
        <v>672443.02892027912</v>
      </c>
    </row>
    <row r="29" spans="1:36" x14ac:dyDescent="0.3">
      <c r="A29" s="26" t="s">
        <v>53</v>
      </c>
    </row>
    <row r="30" spans="1:36" x14ac:dyDescent="0.3">
      <c r="A30" s="42" t="s">
        <v>14</v>
      </c>
      <c r="B30" s="42"/>
      <c r="C30" s="42"/>
      <c r="D30" s="43" t="s">
        <v>32</v>
      </c>
      <c r="E30" s="43"/>
      <c r="F30" s="23">
        <f>-F$11*SUM($F15:F15)</f>
        <v>279.4622416034814</v>
      </c>
      <c r="G30" s="23">
        <f>-G$11*SUM($F15:G15)</f>
        <v>827.44471969766369</v>
      </c>
      <c r="H30" s="23">
        <f>-H$11*SUM($F15:H15)</f>
        <v>1453.1044951852848</v>
      </c>
      <c r="I30" s="23">
        <f>-I$11*SUM($F15:I15)</f>
        <v>2695.5727264456436</v>
      </c>
      <c r="J30" s="23">
        <f>-J$11*SUM($F15:J15)</f>
        <v>4071.314135854564</v>
      </c>
      <c r="K30" s="23">
        <f>-K$11*SUM(G15:K15)</f>
        <v>4869.7842528819301</v>
      </c>
      <c r="L30" s="23">
        <f t="shared" ref="L30:AI32" si="5">-L$11*SUM(H15:L15)</f>
        <v>5676.3627190562765</v>
      </c>
      <c r="M30" s="23">
        <f t="shared" si="5"/>
        <v>6583.7447669479816</v>
      </c>
      <c r="N30" s="23">
        <f t="shared" si="5"/>
        <v>7002.9602322738483</v>
      </c>
      <c r="O30" s="23">
        <f t="shared" si="5"/>
        <v>7562.7609534738385</v>
      </c>
      <c r="P30" s="23">
        <f t="shared" si="5"/>
        <v>7981.3281273838193</v>
      </c>
      <c r="Q30" s="23">
        <f t="shared" si="5"/>
        <v>7962.5391047216372</v>
      </c>
      <c r="R30" s="23">
        <f t="shared" si="5"/>
        <v>7879.2407721467962</v>
      </c>
      <c r="S30" s="23">
        <f t="shared" si="5"/>
        <v>7689.7179566702662</v>
      </c>
      <c r="T30" s="23">
        <f t="shared" si="5"/>
        <v>7423.7728856415715</v>
      </c>
      <c r="U30" s="23">
        <f t="shared" si="5"/>
        <v>7849.2757924646421</v>
      </c>
      <c r="V30" s="23">
        <f t="shared" si="5"/>
        <v>8274.5450894208661</v>
      </c>
      <c r="W30" s="23">
        <f t="shared" si="5"/>
        <v>8435.0786816616219</v>
      </c>
      <c r="X30" s="23">
        <f t="shared" si="5"/>
        <v>8689.8681671328031</v>
      </c>
      <c r="Y30" s="23">
        <f t="shared" si="5"/>
        <v>8834.748686617746</v>
      </c>
      <c r="Z30" s="23">
        <f t="shared" si="5"/>
        <v>8079.7469134635867</v>
      </c>
      <c r="AA30" s="23">
        <f t="shared" si="5"/>
        <v>7549.2072390649655</v>
      </c>
      <c r="AB30" s="23">
        <f t="shared" si="5"/>
        <v>7042.6792113034162</v>
      </c>
      <c r="AC30" s="23">
        <f t="shared" si="5"/>
        <v>6335.650427990714</v>
      </c>
      <c r="AD30" s="23">
        <f t="shared" si="5"/>
        <v>5630.8797231898388</v>
      </c>
      <c r="AE30" s="23">
        <f t="shared" si="5"/>
        <v>5151.7398928142284</v>
      </c>
      <c r="AF30" s="23">
        <f t="shared" si="5"/>
        <v>4482.5013688709723</v>
      </c>
      <c r="AG30" s="23">
        <f t="shared" si="5"/>
        <v>4057.9879192342028</v>
      </c>
      <c r="AH30" s="23">
        <f t="shared" si="5"/>
        <v>3534.650744693372</v>
      </c>
      <c r="AI30" s="23">
        <f t="shared" si="5"/>
        <v>3166.7561197625128</v>
      </c>
      <c r="AJ30" s="23">
        <f t="shared" ref="AJ30:AJ32" si="6">SUM(F30:AI30)</f>
        <v>177074.42606767008</v>
      </c>
    </row>
    <row r="31" spans="1:36" x14ac:dyDescent="0.3">
      <c r="A31" s="42" t="s">
        <v>15</v>
      </c>
      <c r="B31" s="42"/>
      <c r="C31" s="42"/>
      <c r="D31" s="43" t="s">
        <v>32</v>
      </c>
      <c r="E31" s="43"/>
      <c r="F31" s="23">
        <f>-F$11*SUM($F16:F16)</f>
        <v>282.98951199148235</v>
      </c>
      <c r="G31" s="23">
        <f>-G$11*SUM($F16:G16)</f>
        <v>704.34527383969657</v>
      </c>
      <c r="H31" s="23">
        <f>-H$11*SUM($F16:H16)</f>
        <v>1216.1324528493672</v>
      </c>
      <c r="I31" s="23">
        <f>-I$11*SUM($F16:I16)</f>
        <v>2356.6881340866676</v>
      </c>
      <c r="J31" s="23">
        <f>-J$11*SUM($F16:J16)</f>
        <v>3637.00994022445</v>
      </c>
      <c r="K31" s="23">
        <f t="shared" ref="K31:K32" si="7">-K$11*SUM(G16:K16)</f>
        <v>4307.3173517618898</v>
      </c>
      <c r="L31" s="23">
        <f t="shared" si="5"/>
        <v>5954.3460583987653</v>
      </c>
      <c r="M31" s="23">
        <f t="shared" si="5"/>
        <v>7534.2517031029183</v>
      </c>
      <c r="N31" s="23">
        <f t="shared" si="5"/>
        <v>7705.4064285069971</v>
      </c>
      <c r="O31" s="23">
        <f t="shared" si="5"/>
        <v>8028.0020443417334</v>
      </c>
      <c r="P31" s="23">
        <f t="shared" si="5"/>
        <v>8436.9688268012269</v>
      </c>
      <c r="Q31" s="23">
        <f t="shared" si="5"/>
        <v>7553.9028690417435</v>
      </c>
      <c r="R31" s="23">
        <f t="shared" si="5"/>
        <v>6802.2527859730844</v>
      </c>
      <c r="S31" s="23">
        <f t="shared" si="5"/>
        <v>6925.0959639358653</v>
      </c>
      <c r="T31" s="23">
        <f t="shared" si="5"/>
        <v>6972.8467578084174</v>
      </c>
      <c r="U31" s="23">
        <f t="shared" si="5"/>
        <v>7558.9496511765801</v>
      </c>
      <c r="V31" s="23">
        <f t="shared" si="5"/>
        <v>8152.1062995465982</v>
      </c>
      <c r="W31" s="23">
        <f t="shared" si="5"/>
        <v>8470.8597701340295</v>
      </c>
      <c r="X31" s="23">
        <f t="shared" si="5"/>
        <v>8861.8253749906598</v>
      </c>
      <c r="Y31" s="23">
        <f t="shared" si="5"/>
        <v>9134.7732618624286</v>
      </c>
      <c r="Z31" s="23">
        <f t="shared" si="5"/>
        <v>8415.9523599533222</v>
      </c>
      <c r="AA31" s="23">
        <f t="shared" si="5"/>
        <v>7869.2595845441529</v>
      </c>
      <c r="AB31" s="23">
        <f t="shared" si="5"/>
        <v>7294.0408972408613</v>
      </c>
      <c r="AC31" s="23">
        <f t="shared" si="5"/>
        <v>6504.3554396521458</v>
      </c>
      <c r="AD31" s="23">
        <f t="shared" si="5"/>
        <v>5706.1954178294091</v>
      </c>
      <c r="AE31" s="23">
        <f t="shared" si="5"/>
        <v>5171.9148552743209</v>
      </c>
      <c r="AF31" s="23">
        <f t="shared" si="5"/>
        <v>4466.2468231734983</v>
      </c>
      <c r="AG31" s="23">
        <f t="shared" si="5"/>
        <v>4033.0032294274438</v>
      </c>
      <c r="AH31" s="23">
        <f t="shared" si="5"/>
        <v>3497.3178019760289</v>
      </c>
      <c r="AI31" s="23">
        <f t="shared" si="5"/>
        <v>3107.8026348586118</v>
      </c>
      <c r="AJ31" s="23">
        <f t="shared" si="6"/>
        <v>176662.15950430438</v>
      </c>
    </row>
    <row r="32" spans="1:36" x14ac:dyDescent="0.3">
      <c r="A32" s="42" t="s">
        <v>16</v>
      </c>
      <c r="B32" s="42"/>
      <c r="C32" s="42"/>
      <c r="D32" s="43" t="s">
        <v>32</v>
      </c>
      <c r="E32" s="43"/>
      <c r="F32" s="23">
        <f>-F$11*SUM($F17:F17)</f>
        <v>283.28599018003297</v>
      </c>
      <c r="G32" s="23">
        <f>-G$11*SUM($F17:G17)</f>
        <v>794.90536644718759</v>
      </c>
      <c r="H32" s="23">
        <f>-H$11*SUM($F17:H17)</f>
        <v>1379.8458805129478</v>
      </c>
      <c r="I32" s="23">
        <f>-I$11*SUM($F17:I17)</f>
        <v>2591.8426608259615</v>
      </c>
      <c r="J32" s="23">
        <f>-J$11*SUM($F17:J17)</f>
        <v>3940.9594102532214</v>
      </c>
      <c r="K32" s="23">
        <f t="shared" si="7"/>
        <v>4689.056937586869</v>
      </c>
      <c r="L32" s="23">
        <f t="shared" si="5"/>
        <v>6288.2844038700705</v>
      </c>
      <c r="M32" s="23">
        <f t="shared" si="5"/>
        <v>7831.9901864356652</v>
      </c>
      <c r="N32" s="23">
        <f t="shared" si="5"/>
        <v>8048.355317991377</v>
      </c>
      <c r="O32" s="23">
        <f t="shared" si="5"/>
        <v>8404.6726770154528</v>
      </c>
      <c r="P32" s="23">
        <f t="shared" si="5"/>
        <v>8828.5196843917092</v>
      </c>
      <c r="Q32" s="23">
        <f t="shared" si="5"/>
        <v>7976.6387260407218</v>
      </c>
      <c r="R32" s="23">
        <f t="shared" si="5"/>
        <v>7250.8063293283622</v>
      </c>
      <c r="S32" s="23">
        <f t="shared" si="5"/>
        <v>7305.5256261741069</v>
      </c>
      <c r="T32" s="23">
        <f t="shared" si="5"/>
        <v>7282.3087709854617</v>
      </c>
      <c r="U32" s="23">
        <f t="shared" si="5"/>
        <v>7754.0916320781944</v>
      </c>
      <c r="V32" s="23">
        <f t="shared" si="5"/>
        <v>8238.8355843074041</v>
      </c>
      <c r="W32" s="23">
        <f t="shared" si="5"/>
        <v>8455.8770522879513</v>
      </c>
      <c r="X32" s="23">
        <f t="shared" si="5"/>
        <v>8755.6343558453264</v>
      </c>
      <c r="Y32" s="23">
        <f t="shared" si="5"/>
        <v>8936.873904854805</v>
      </c>
      <c r="Z32" s="23">
        <f t="shared" si="5"/>
        <v>8587.807875592398</v>
      </c>
      <c r="AA32" s="23">
        <f t="shared" si="5"/>
        <v>8316.7966783647444</v>
      </c>
      <c r="AB32" s="23">
        <f t="shared" si="5"/>
        <v>8038.6365289880814</v>
      </c>
      <c r="AC32" s="23">
        <f t="shared" si="5"/>
        <v>7560.5438444173269</v>
      </c>
      <c r="AD32" s="23">
        <f t="shared" si="5"/>
        <v>6813.4957405093974</v>
      </c>
      <c r="AE32" s="23">
        <f t="shared" si="5"/>
        <v>6321.0626777721736</v>
      </c>
      <c r="AF32" s="23">
        <f t="shared" si="5"/>
        <v>5766.874574991597</v>
      </c>
      <c r="AG32" s="23">
        <f t="shared" si="5"/>
        <v>5348.4113594004875</v>
      </c>
      <c r="AH32" s="23">
        <f t="shared" si="5"/>
        <v>4970.6221953489876</v>
      </c>
      <c r="AI32" s="23">
        <f t="shared" si="5"/>
        <v>4618.3839106729156</v>
      </c>
      <c r="AJ32" s="23">
        <f t="shared" si="6"/>
        <v>191380.94588347088</v>
      </c>
    </row>
    <row r="34" spans="1:36" x14ac:dyDescent="0.3">
      <c r="A34" s="26" t="s">
        <v>54</v>
      </c>
    </row>
    <row r="35" spans="1:36" x14ac:dyDescent="0.3">
      <c r="A35" s="42" t="s">
        <v>14</v>
      </c>
      <c r="B35" s="42"/>
      <c r="C35" s="42"/>
      <c r="D35" s="43" t="s">
        <v>32</v>
      </c>
      <c r="E35" s="43"/>
      <c r="F35" s="23">
        <f>-F$11*SUM($F15:F15)</f>
        <v>279.4622416034814</v>
      </c>
      <c r="G35" s="23">
        <f>-G$11*SUM($F15:G15)</f>
        <v>827.44471969766369</v>
      </c>
      <c r="H35" s="23">
        <f>-H$11*SUM($F15:H15)</f>
        <v>1453.1044951852848</v>
      </c>
      <c r="I35" s="23">
        <f>-I$11*SUM($F15:I15)</f>
        <v>2695.5727264456436</v>
      </c>
      <c r="J35" s="23">
        <f>-J$11*SUM($F15:J15)</f>
        <v>4071.314135854564</v>
      </c>
      <c r="K35" s="23">
        <f>-K$11*SUM($F15:K15)</f>
        <v>5167.4229004433619</v>
      </c>
      <c r="L35" s="23">
        <f>-L$11*SUM($F15:L15)</f>
        <v>6557.1909690570155</v>
      </c>
      <c r="M35" s="23">
        <f>-M$11*SUM($F15:M15)</f>
        <v>8129.109865002174</v>
      </c>
      <c r="N35" s="23">
        <f>-N$11*SUM($F15:N15)</f>
        <v>9867.0062541223451</v>
      </c>
      <c r="O35" s="23">
        <f>-O$11*SUM($F15:O15)</f>
        <v>11886.559686900779</v>
      </c>
      <c r="P35" s="23">
        <f>-P$11*SUM(G15:P15)</f>
        <v>13148.503785021898</v>
      </c>
      <c r="Q35" s="23">
        <f t="shared" ref="Q35:AI37" si="8">-Q$11*SUM(H15:Q15)</f>
        <v>14025.92655462266</v>
      </c>
      <c r="R35" s="23">
        <f t="shared" si="8"/>
        <v>14856.0449281663</v>
      </c>
      <c r="S35" s="23">
        <f t="shared" si="8"/>
        <v>15104.617026136693</v>
      </c>
      <c r="T35" s="23">
        <f t="shared" si="8"/>
        <v>15483.357551387415</v>
      </c>
      <c r="U35" s="23">
        <f t="shared" si="8"/>
        <v>16289.960934374149</v>
      </c>
      <c r="V35" s="23">
        <f t="shared" si="8"/>
        <v>16688.859462495504</v>
      </c>
      <c r="W35" s="23">
        <f t="shared" si="8"/>
        <v>16813.707953451525</v>
      </c>
      <c r="X35" s="23">
        <f t="shared" si="8"/>
        <v>16806.79267695142</v>
      </c>
      <c r="Y35" s="23">
        <f t="shared" si="8"/>
        <v>16665.303648184883</v>
      </c>
      <c r="Z35" s="23">
        <f t="shared" si="8"/>
        <v>16409.59061158933</v>
      </c>
      <c r="AA35" s="23">
        <f t="shared" si="8"/>
        <v>16323.557065430718</v>
      </c>
      <c r="AB35" s="23">
        <f t="shared" si="8"/>
        <v>15980.510926971361</v>
      </c>
      <c r="AC35" s="23">
        <f t="shared" si="8"/>
        <v>15597.22044822436</v>
      </c>
      <c r="AD35" s="23">
        <f t="shared" si="8"/>
        <v>15039.313389458088</v>
      </c>
      <c r="AE35" s="23">
        <f t="shared" si="8"/>
        <v>13749.419300730609</v>
      </c>
      <c r="AF35" s="23">
        <f t="shared" si="8"/>
        <v>12461.726741806728</v>
      </c>
      <c r="AG35" s="23">
        <f t="shared" si="8"/>
        <v>11496.817836173435</v>
      </c>
      <c r="AH35" s="23">
        <f t="shared" si="8"/>
        <v>10183.172798757701</v>
      </c>
      <c r="AI35" s="23">
        <f t="shared" si="8"/>
        <v>9072.3129026201495</v>
      </c>
      <c r="AJ35" s="23">
        <f t="shared" ref="AJ35:AJ37" si="9">SUM(F35:AI35)</f>
        <v>343130.90453686728</v>
      </c>
    </row>
    <row r="36" spans="1:36" x14ac:dyDescent="0.3">
      <c r="A36" s="42" t="s">
        <v>15</v>
      </c>
      <c r="B36" s="42"/>
      <c r="C36" s="42"/>
      <c r="D36" s="43" t="s">
        <v>32</v>
      </c>
      <c r="E36" s="43"/>
      <c r="F36" s="23">
        <f>-F$11*SUM($F16:F16)</f>
        <v>282.98951199148235</v>
      </c>
      <c r="G36" s="23">
        <f>-G$11*SUM($F16:G16)</f>
        <v>704.34527383969657</v>
      </c>
      <c r="H36" s="23">
        <f>-H$11*SUM($F16:H16)</f>
        <v>1216.1324528493672</v>
      </c>
      <c r="I36" s="23">
        <f>-I$11*SUM($F16:I16)</f>
        <v>2356.6881340866676</v>
      </c>
      <c r="J36" s="23">
        <f>-J$11*SUM($F16:J16)</f>
        <v>3637.00994022445</v>
      </c>
      <c r="K36" s="23">
        <f>-K$11*SUM($F16:K16)</f>
        <v>4608.7126856715176</v>
      </c>
      <c r="L36" s="23">
        <f>-L$11*SUM($F16:L16)</f>
        <v>6704.1329628087651</v>
      </c>
      <c r="M36" s="23">
        <f>-M$11*SUM($F16:M16)</f>
        <v>8827.5989148633562</v>
      </c>
      <c r="N36" s="23">
        <f>-N$11*SUM($F16:N16)</f>
        <v>10209.387570974082</v>
      </c>
      <c r="O36" s="23">
        <f>-O$11*SUM($F16:O16)</f>
        <v>11890.562988611111</v>
      </c>
      <c r="P36" s="23">
        <f t="shared" ref="P36:P37" si="10">-P$11*SUM(G16:P16)</f>
        <v>13007.328459586744</v>
      </c>
      <c r="Q36" s="23">
        <f t="shared" si="8"/>
        <v>13914.22706778588</v>
      </c>
      <c r="R36" s="23">
        <f t="shared" si="8"/>
        <v>14786.310560903043</v>
      </c>
      <c r="S36" s="23">
        <f t="shared" si="8"/>
        <v>15083.761594119744</v>
      </c>
      <c r="T36" s="23">
        <f t="shared" si="8"/>
        <v>15528.235797763842</v>
      </c>
      <c r="U36" s="23">
        <f t="shared" si="8"/>
        <v>16481.499417649818</v>
      </c>
      <c r="V36" s="23">
        <f t="shared" si="8"/>
        <v>16134.599402292839</v>
      </c>
      <c r="W36" s="23">
        <f t="shared" si="8"/>
        <v>15704.241253809634</v>
      </c>
      <c r="X36" s="23">
        <f t="shared" si="8"/>
        <v>16171.648892478519</v>
      </c>
      <c r="Y36" s="23">
        <f t="shared" si="8"/>
        <v>16489.693814619251</v>
      </c>
      <c r="Z36" s="23">
        <f t="shared" si="8"/>
        <v>16437.694846916223</v>
      </c>
      <c r="AA36" s="23">
        <f t="shared" si="8"/>
        <v>16513.774989432492</v>
      </c>
      <c r="AB36" s="23">
        <f t="shared" si="8"/>
        <v>16269.78634903851</v>
      </c>
      <c r="AC36" s="23">
        <f t="shared" si="8"/>
        <v>15949.195641944823</v>
      </c>
      <c r="AD36" s="23">
        <f t="shared" si="8"/>
        <v>15434.135774617969</v>
      </c>
      <c r="AE36" s="23">
        <f t="shared" si="8"/>
        <v>14127.351340865676</v>
      </c>
      <c r="AF36" s="23">
        <f t="shared" si="8"/>
        <v>12783.755371394216</v>
      </c>
      <c r="AG36" s="23">
        <f t="shared" si="8"/>
        <v>11737.333927138103</v>
      </c>
      <c r="AH36" s="23">
        <f t="shared" si="8"/>
        <v>10322.875979388775</v>
      </c>
      <c r="AI36" s="23">
        <f t="shared" si="8"/>
        <v>9092.3490486797</v>
      </c>
      <c r="AJ36" s="23">
        <f t="shared" si="9"/>
        <v>342407.35996634624</v>
      </c>
    </row>
    <row r="37" spans="1:36" x14ac:dyDescent="0.3">
      <c r="A37" s="42" t="s">
        <v>16</v>
      </c>
      <c r="B37" s="42"/>
      <c r="C37" s="42"/>
      <c r="D37" s="43" t="s">
        <v>32</v>
      </c>
      <c r="E37" s="43"/>
      <c r="F37" s="23">
        <f>-F$11*SUM($F17:F17)</f>
        <v>283.28599018003297</v>
      </c>
      <c r="G37" s="23">
        <f>-G$11*SUM($F17:G17)</f>
        <v>794.90536644718759</v>
      </c>
      <c r="H37" s="23">
        <f>-H$11*SUM($F17:H17)</f>
        <v>1379.8458805129478</v>
      </c>
      <c r="I37" s="23">
        <f>-I$11*SUM($F17:I17)</f>
        <v>2591.8426608259615</v>
      </c>
      <c r="J37" s="23">
        <f>-J$11*SUM($F17:J17)</f>
        <v>3940.9594102532214</v>
      </c>
      <c r="K37" s="23">
        <f>-K$11*SUM($F17:K17)</f>
        <v>4990.7680328192619</v>
      </c>
      <c r="L37" s="23">
        <f>-L$11*SUM($F17:L17)</f>
        <v>7134.4739875073992</v>
      </c>
      <c r="M37" s="23">
        <f>-M$11*SUM($F17:M17)</f>
        <v>9299.4453292034032</v>
      </c>
      <c r="N37" s="23">
        <f>-N$11*SUM($F17:N17)</f>
        <v>10802.188145118962</v>
      </c>
      <c r="O37" s="23">
        <f>-O$11*SUM($F17:O17)</f>
        <v>12590.032670850271</v>
      </c>
      <c r="P37" s="23">
        <f t="shared" si="10"/>
        <v>13803.931244121288</v>
      </c>
      <c r="Q37" s="23">
        <f t="shared" si="8"/>
        <v>14693.669793811025</v>
      </c>
      <c r="R37" s="23">
        <f t="shared" si="8"/>
        <v>15550.378019431828</v>
      </c>
      <c r="S37" s="23">
        <f t="shared" si="8"/>
        <v>15827.313609929683</v>
      </c>
      <c r="T37" s="23">
        <f t="shared" si="8"/>
        <v>16239.11322970266</v>
      </c>
      <c r="U37" s="23">
        <f t="shared" si="8"/>
        <v>17090.727557298203</v>
      </c>
      <c r="V37" s="23">
        <f t="shared" si="8"/>
        <v>16668.049557215683</v>
      </c>
      <c r="W37" s="23">
        <f t="shared" si="8"/>
        <v>16166.241529249801</v>
      </c>
      <c r="X37" s="23">
        <f t="shared" si="8"/>
        <v>16467.022516806883</v>
      </c>
      <c r="Y37" s="23">
        <f t="shared" si="8"/>
        <v>16618.213293428511</v>
      </c>
      <c r="Z37" s="23">
        <f t="shared" si="8"/>
        <v>16816.639811675381</v>
      </c>
      <c r="AA37" s="23">
        <f t="shared" si="8"/>
        <v>17053.280049643738</v>
      </c>
      <c r="AB37" s="23">
        <f t="shared" si="8"/>
        <v>16998.506253266707</v>
      </c>
      <c r="AC37" s="23">
        <f t="shared" si="8"/>
        <v>16892.206776305109</v>
      </c>
      <c r="AD37" s="23">
        <f t="shared" si="8"/>
        <v>16330.686132692437</v>
      </c>
      <c r="AE37" s="23">
        <f t="shared" si="8"/>
        <v>15459.371058210239</v>
      </c>
      <c r="AF37" s="23">
        <f t="shared" si="8"/>
        <v>14557.412836301168</v>
      </c>
      <c r="AG37" s="23">
        <f t="shared" si="8"/>
        <v>13839.221193144149</v>
      </c>
      <c r="AH37" s="23">
        <f t="shared" si="8"/>
        <v>12904.526229614083</v>
      </c>
      <c r="AI37" s="23">
        <f t="shared" si="8"/>
        <v>11764.245297060821</v>
      </c>
      <c r="AJ37" s="23">
        <f t="shared" si="9"/>
        <v>365548.50346262805</v>
      </c>
    </row>
    <row r="39" spans="1:36" x14ac:dyDescent="0.3">
      <c r="A39" s="26" t="s">
        <v>55</v>
      </c>
    </row>
    <row r="40" spans="1:36" x14ac:dyDescent="0.3">
      <c r="A40" s="42" t="s">
        <v>14</v>
      </c>
      <c r="B40" s="42"/>
      <c r="C40" s="42"/>
      <c r="D40" s="43" t="s">
        <v>32</v>
      </c>
      <c r="E40" s="43"/>
      <c r="F40" s="23">
        <f>-F$11*SUM($F15:F15)</f>
        <v>279.4622416034814</v>
      </c>
      <c r="G40" s="23">
        <f>-G$11*SUM($F15:G15)</f>
        <v>827.44471969766369</v>
      </c>
      <c r="H40" s="23">
        <f>-H$11*SUM($F15:H15)</f>
        <v>1453.1044951852848</v>
      </c>
      <c r="I40" s="23">
        <f>-I$11*SUM($F15:I15)</f>
        <v>2695.5727264456436</v>
      </c>
      <c r="J40" s="23">
        <f>-J$11*SUM($F15:J15)</f>
        <v>4071.314135854564</v>
      </c>
      <c r="K40" s="23">
        <f>-K$11*SUM($F15:K15)</f>
        <v>5167.4229004433619</v>
      </c>
      <c r="L40" s="23">
        <f>-L$11*SUM($F15:L15)</f>
        <v>6557.1909690570155</v>
      </c>
      <c r="M40" s="23">
        <f>-M$11*SUM($F15:M15)</f>
        <v>8129.109865002174</v>
      </c>
      <c r="N40" s="23">
        <f>-N$11*SUM($F15:N15)</f>
        <v>9867.0062541223451</v>
      </c>
      <c r="O40" s="23">
        <f>-O$11*SUM($F15:O15)</f>
        <v>11886.559686900779</v>
      </c>
      <c r="P40" s="23">
        <f>-P$11*SUM($F15:P15)</f>
        <v>13464.31883854128</v>
      </c>
      <c r="Q40" s="23">
        <f>-Q$11*SUM($F15:Q15)</f>
        <v>14966.811276214359</v>
      </c>
      <c r="R40" s="23">
        <f>-R$11*SUM($F15:R15)</f>
        <v>16493.6706290894</v>
      </c>
      <c r="S40" s="23">
        <f>-S$11*SUM($F15:S15)</f>
        <v>18137.136343388043</v>
      </c>
      <c r="T40" s="23">
        <f>-T$11*SUM($F15:T15)</f>
        <v>20091.201457083276</v>
      </c>
      <c r="U40" s="23">
        <f>-U$11*SUM(G15:U15)</f>
        <v>21754.527996768375</v>
      </c>
      <c r="V40" s="23">
        <f t="shared" ref="V40:AI42" si="11">-V$11*SUM(H15:V15)</f>
        <v>23096.268895369634</v>
      </c>
      <c r="W40" s="23">
        <f t="shared" si="11"/>
        <v>24232.70392217649</v>
      </c>
      <c r="X40" s="23">
        <f t="shared" si="11"/>
        <v>24633.630583610426</v>
      </c>
      <c r="Y40" s="23">
        <f t="shared" si="11"/>
        <v>25166.509391505839</v>
      </c>
      <c r="Z40" s="23">
        <f t="shared" si="11"/>
        <v>25367.052394840233</v>
      </c>
      <c r="AA40" s="23">
        <f t="shared" si="11"/>
        <v>25246.11861540248</v>
      </c>
      <c r="AB40" s="23">
        <f t="shared" si="11"/>
        <v>24858.528698404371</v>
      </c>
      <c r="AC40" s="23">
        <f t="shared" si="11"/>
        <v>24248.15314947841</v>
      </c>
      <c r="AD40" s="23">
        <f t="shared" si="11"/>
        <v>23378.345945932182</v>
      </c>
      <c r="AE40" s="23">
        <f t="shared" si="11"/>
        <v>22613.227338479795</v>
      </c>
      <c r="AF40" s="23">
        <f t="shared" si="11"/>
        <v>21735.881305117364</v>
      </c>
      <c r="AG40" s="23">
        <f t="shared" si="11"/>
        <v>20937.402585847703</v>
      </c>
      <c r="AH40" s="23">
        <f t="shared" si="11"/>
        <v>19902.104301472024</v>
      </c>
      <c r="AI40" s="23">
        <f t="shared" si="11"/>
        <v>18939.694552608802</v>
      </c>
      <c r="AJ40" s="23">
        <f>SUM(F40:AI40)</f>
        <v>480197.47621564282</v>
      </c>
    </row>
    <row r="41" spans="1:36" x14ac:dyDescent="0.3">
      <c r="A41" s="42" t="s">
        <v>15</v>
      </c>
      <c r="B41" s="42"/>
      <c r="C41" s="42"/>
      <c r="D41" s="43" t="s">
        <v>32</v>
      </c>
      <c r="E41" s="43"/>
      <c r="F41" s="23">
        <f>-F$11*SUM($F16:F16)</f>
        <v>282.98951199148235</v>
      </c>
      <c r="G41" s="23">
        <f>-G$11*SUM($F16:G16)</f>
        <v>704.34527383969657</v>
      </c>
      <c r="H41" s="23">
        <f>-H$11*SUM($F16:H16)</f>
        <v>1216.1324528493672</v>
      </c>
      <c r="I41" s="23">
        <f>-I$11*SUM($F16:I16)</f>
        <v>2356.6881340866676</v>
      </c>
      <c r="J41" s="23">
        <f>-J$11*SUM($F16:J16)</f>
        <v>3637.00994022445</v>
      </c>
      <c r="K41" s="23">
        <f>-K$11*SUM($F16:K16)</f>
        <v>4608.7126856715176</v>
      </c>
      <c r="L41" s="23">
        <f>-L$11*SUM($F16:L16)</f>
        <v>6704.1329628087651</v>
      </c>
      <c r="M41" s="23">
        <f>-M$11*SUM($F16:M16)</f>
        <v>8827.5989148633562</v>
      </c>
      <c r="N41" s="23">
        <f>-N$11*SUM($F16:N16)</f>
        <v>10209.387570974082</v>
      </c>
      <c r="O41" s="23">
        <f>-O$11*SUM($F16:O16)</f>
        <v>11890.562988611111</v>
      </c>
      <c r="P41" s="23">
        <f>-P$11*SUM($F16:P16)</f>
        <v>13327.129615414517</v>
      </c>
      <c r="Q41" s="23">
        <f>-Q$11*SUM($F16:Q16)</f>
        <v>14715.13580658747</v>
      </c>
      <c r="R41" s="23">
        <f>-R$11*SUM($F16:R16)</f>
        <v>16156.872531574551</v>
      </c>
      <c r="S41" s="23">
        <f>-S$11*SUM($F16:S16)</f>
        <v>17735.035744967245</v>
      </c>
      <c r="T41" s="23">
        <f>-T$11*SUM($F16:T16)</f>
        <v>19644.541621583761</v>
      </c>
      <c r="U41" s="23">
        <f t="shared" ref="U41:U42" si="12">-U$11*SUM(G16:U16)</f>
        <v>21314.901331458965</v>
      </c>
      <c r="V41" s="23">
        <f t="shared" si="11"/>
        <v>22855.793059121748</v>
      </c>
      <c r="W41" s="23">
        <f t="shared" si="11"/>
        <v>24194.330859545011</v>
      </c>
      <c r="X41" s="23">
        <f t="shared" si="11"/>
        <v>24783.57372433928</v>
      </c>
      <c r="Y41" s="23">
        <f t="shared" si="11"/>
        <v>25513.871295120178</v>
      </c>
      <c r="Z41" s="23">
        <f t="shared" si="11"/>
        <v>25906.523170520479</v>
      </c>
      <c r="AA41" s="23">
        <f t="shared" si="11"/>
        <v>24978.432105096294</v>
      </c>
      <c r="AB41" s="23">
        <f t="shared" si="11"/>
        <v>23934.296530416632</v>
      </c>
      <c r="AC41" s="23">
        <f t="shared" si="11"/>
        <v>23739.928601372671</v>
      </c>
      <c r="AD41" s="23">
        <f t="shared" si="11"/>
        <v>23266.648571060301</v>
      </c>
      <c r="AE41" s="23">
        <f t="shared" si="11"/>
        <v>22663.308089813378</v>
      </c>
      <c r="AF41" s="23">
        <f t="shared" si="11"/>
        <v>21920.679881624299</v>
      </c>
      <c r="AG41" s="23">
        <f t="shared" si="11"/>
        <v>21217.96506059937</v>
      </c>
      <c r="AH41" s="23">
        <f t="shared" si="11"/>
        <v>20234.128043523066</v>
      </c>
      <c r="AI41" s="23">
        <f t="shared" si="11"/>
        <v>19294.823081409166</v>
      </c>
      <c r="AJ41" s="23">
        <f t="shared" ref="AJ41:AJ42" si="13">SUM(F41:AI41)</f>
        <v>477835.47916106891</v>
      </c>
    </row>
    <row r="42" spans="1:36" x14ac:dyDescent="0.3">
      <c r="A42" s="42" t="s">
        <v>16</v>
      </c>
      <c r="B42" s="42"/>
      <c r="C42" s="42"/>
      <c r="D42" s="43" t="s">
        <v>32</v>
      </c>
      <c r="E42" s="43"/>
      <c r="F42" s="23">
        <f>-F$11*SUM($F17:F17)</f>
        <v>283.28599018003297</v>
      </c>
      <c r="G42" s="23">
        <f>-G$11*SUM($F17:G17)</f>
        <v>794.90536644718759</v>
      </c>
      <c r="H42" s="23">
        <f>-H$11*SUM($F17:H17)</f>
        <v>1379.8458805129478</v>
      </c>
      <c r="I42" s="23">
        <f>-I$11*SUM($F17:I17)</f>
        <v>2591.8426608259615</v>
      </c>
      <c r="J42" s="23">
        <f>-J$11*SUM($F17:J17)</f>
        <v>3940.9594102532214</v>
      </c>
      <c r="K42" s="23">
        <f>-K$11*SUM($F17:K17)</f>
        <v>4990.7680328192619</v>
      </c>
      <c r="L42" s="23">
        <f>-L$11*SUM($F17:L17)</f>
        <v>7134.4739875073992</v>
      </c>
      <c r="M42" s="23">
        <f>-M$11*SUM($F17:M17)</f>
        <v>9299.4453292034032</v>
      </c>
      <c r="N42" s="23">
        <f>-N$11*SUM($F17:N17)</f>
        <v>10802.188145118962</v>
      </c>
      <c r="O42" s="23">
        <f>-O$11*SUM($F17:O17)</f>
        <v>12590.032670850271</v>
      </c>
      <c r="P42" s="23">
        <f>-P$11*SUM($F17:P17)</f>
        <v>14124.067444406041</v>
      </c>
      <c r="Q42" s="23">
        <f>-Q$11*SUM($F17:Q17)</f>
        <v>15597.554121787261</v>
      </c>
      <c r="R42" s="23">
        <f>-R$11*SUM($F17:R17)</f>
        <v>17105.442424454355</v>
      </c>
      <c r="S42" s="23">
        <f>-S$11*SUM($F17:S17)</f>
        <v>18743.136603358889</v>
      </c>
      <c r="T42" s="23">
        <f>-T$11*SUM($F17:T17)</f>
        <v>20699.42388006677</v>
      </c>
      <c r="U42" s="23">
        <f t="shared" si="12"/>
        <v>22352.493739170492</v>
      </c>
      <c r="V42" s="23">
        <f t="shared" si="11"/>
        <v>23766.188770675082</v>
      </c>
      <c r="W42" s="23">
        <f t="shared" si="11"/>
        <v>24991.842410979545</v>
      </c>
      <c r="X42" s="23">
        <f t="shared" si="11"/>
        <v>25462.243166326658</v>
      </c>
      <c r="Y42" s="23">
        <f t="shared" si="11"/>
        <v>26065.801558102816</v>
      </c>
      <c r="Z42" s="23">
        <f t="shared" si="11"/>
        <v>26724.906507827229</v>
      </c>
      <c r="AA42" s="23">
        <f t="shared" si="11"/>
        <v>25991.641175278022</v>
      </c>
      <c r="AB42" s="23">
        <f t="shared" si="11"/>
        <v>25168.428877862043</v>
      </c>
      <c r="AC42" s="23">
        <f t="shared" si="11"/>
        <v>25110.923105750979</v>
      </c>
      <c r="AD42" s="23">
        <f t="shared" si="11"/>
        <v>24510.813793251447</v>
      </c>
      <c r="AE42" s="23">
        <f t="shared" si="11"/>
        <v>24215.692220965208</v>
      </c>
      <c r="AF42" s="23">
        <f t="shared" si="11"/>
        <v>23791.543994551746</v>
      </c>
      <c r="AG42" s="23">
        <f t="shared" si="11"/>
        <v>23303.083589413443</v>
      </c>
      <c r="AH42" s="23">
        <f t="shared" si="11"/>
        <v>22697.012022335832</v>
      </c>
      <c r="AI42" s="23">
        <f t="shared" si="11"/>
        <v>21745.688879106448</v>
      </c>
      <c r="AJ42" s="23">
        <f t="shared" si="13"/>
        <v>505975.67575938895</v>
      </c>
    </row>
    <row r="44" spans="1:36" x14ac:dyDescent="0.3">
      <c r="A44" s="19" t="s">
        <v>57</v>
      </c>
    </row>
    <row r="45" spans="1:36" x14ac:dyDescent="0.3">
      <c r="A45" s="27" t="s">
        <v>31</v>
      </c>
      <c r="B45" s="20"/>
      <c r="C45" s="20"/>
      <c r="F45" s="21">
        <v>2021</v>
      </c>
      <c r="G45" s="21">
        <v>2022</v>
      </c>
      <c r="H45" s="21">
        <v>2023</v>
      </c>
      <c r="I45" s="21">
        <v>2024</v>
      </c>
      <c r="J45" s="21">
        <v>2025</v>
      </c>
      <c r="K45" s="21">
        <v>2026</v>
      </c>
      <c r="L45" s="21">
        <v>2027</v>
      </c>
      <c r="M45" s="21">
        <v>2028</v>
      </c>
      <c r="N45" s="21">
        <v>2029</v>
      </c>
      <c r="O45" s="21">
        <v>2030</v>
      </c>
      <c r="P45" s="21">
        <v>2031</v>
      </c>
      <c r="Q45" s="21">
        <v>2032</v>
      </c>
      <c r="R45" s="21">
        <v>2033</v>
      </c>
      <c r="S45" s="21">
        <v>2034</v>
      </c>
      <c r="T45" s="21">
        <v>2035</v>
      </c>
      <c r="U45" s="21">
        <v>2036</v>
      </c>
      <c r="V45" s="21">
        <v>2037</v>
      </c>
      <c r="W45" s="21">
        <v>2038</v>
      </c>
      <c r="X45" s="21">
        <v>2039</v>
      </c>
      <c r="Y45" s="21">
        <v>2040</v>
      </c>
      <c r="Z45" s="21">
        <v>2041</v>
      </c>
      <c r="AA45" s="21">
        <v>2042</v>
      </c>
      <c r="AB45" s="21">
        <v>2043</v>
      </c>
      <c r="AC45" s="21">
        <v>2044</v>
      </c>
      <c r="AD45" s="21">
        <v>2045</v>
      </c>
      <c r="AE45" s="21">
        <v>2046</v>
      </c>
      <c r="AF45" s="21">
        <v>2047</v>
      </c>
      <c r="AG45" s="21">
        <v>2048</v>
      </c>
      <c r="AH45" s="21">
        <v>2049</v>
      </c>
      <c r="AI45" s="21">
        <v>2050</v>
      </c>
    </row>
    <row r="46" spans="1:36" x14ac:dyDescent="0.3">
      <c r="A46" s="22" t="s">
        <v>12</v>
      </c>
      <c r="B46" s="22" t="s">
        <v>13</v>
      </c>
      <c r="C46" s="16"/>
      <c r="D46" s="16"/>
      <c r="E46" s="24"/>
      <c r="F46" s="29">
        <f>F5-E5</f>
        <v>-3.6116482869783226</v>
      </c>
      <c r="G46" s="29">
        <f>G5-F5</f>
        <v>-1.3245713375924879</v>
      </c>
      <c r="H46" s="29">
        <f>H5-G5</f>
        <v>-4.1944679651219303</v>
      </c>
      <c r="I46" s="29">
        <f>I5-H5</f>
        <v>-4.1636036104857226</v>
      </c>
      <c r="J46" s="29">
        <f>J5-I5</f>
        <v>-2.4183166570247749</v>
      </c>
      <c r="K46" s="29">
        <f>K5-J5</f>
        <v>-6.6126612988240936</v>
      </c>
      <c r="L46" s="29">
        <f>L5-K5</f>
        <v>-6.8986215990863116</v>
      </c>
      <c r="M46" s="29">
        <f>M5-L5</f>
        <v>-5.9972419450183452</v>
      </c>
      <c r="N46" s="29">
        <f>N5-M5</f>
        <v>-6.6914835271880406</v>
      </c>
      <c r="O46" s="29">
        <f>O5-N5</f>
        <v>-7.6530892701896391</v>
      </c>
      <c r="P46" s="29">
        <f>P5-O5</f>
        <v>-3.4242612599647373</v>
      </c>
      <c r="Q46" s="29">
        <f>Q5-P5</f>
        <v>-3.2417049295616494</v>
      </c>
      <c r="R46" s="29">
        <f>R5-Q5</f>
        <v>-3.0393994516790031</v>
      </c>
      <c r="S46" s="29">
        <f>S5-R5</f>
        <v>-2.9833486092387034</v>
      </c>
      <c r="T46" s="29">
        <f>T5-S5</f>
        <v>-2.690939144573008</v>
      </c>
      <c r="U46" s="29">
        <f>U5-T5</f>
        <v>-1.2282836536439277</v>
      </c>
      <c r="V46" s="29">
        <f>V5-U5</f>
        <v>-1.3795094136378339</v>
      </c>
      <c r="W46" s="29">
        <f>W5-V5</f>
        <v>-1.2571969237329768</v>
      </c>
      <c r="X46" s="29">
        <f>X5-W5</f>
        <v>-1.1279394788139712</v>
      </c>
      <c r="Y46" s="29">
        <f>Y5-X5</f>
        <v>-0.93168443691018865</v>
      </c>
      <c r="Z46" s="29">
        <f>Z5-Y5</f>
        <v>-0.68581053765956312</v>
      </c>
      <c r="AA46" s="29">
        <f>AA5-Z5</f>
        <v>-0.70742178583304849</v>
      </c>
      <c r="AB46" s="29">
        <f>AB5-AA5</f>
        <v>-0.35104321768130831</v>
      </c>
      <c r="AC46" s="29">
        <f>AC5-AB5</f>
        <v>-0.1309478004179141</v>
      </c>
      <c r="AD46" s="29">
        <f>AD5-AC5</f>
        <v>-0.16299147207064379</v>
      </c>
      <c r="AE46" s="29">
        <f>AE5-AD5</f>
        <v>-0.29518999342633379</v>
      </c>
      <c r="AF46" s="29">
        <f>AF5-AE5</f>
        <v>-0.15992708361528685</v>
      </c>
      <c r="AG46" s="29">
        <f>AG5-AF5</f>
        <v>-0.16019666968082902</v>
      </c>
      <c r="AH46" s="29">
        <f>AH5-AG5</f>
        <v>5.5382274644443896E-2</v>
      </c>
      <c r="AI46" s="29">
        <f>AI5-AH5</f>
        <v>2.6548302101218724E-2</v>
      </c>
      <c r="AJ46" s="25">
        <f>SUM(F46:AI46)</f>
        <v>-73.441570782904932</v>
      </c>
    </row>
    <row r="47" spans="1:36" x14ac:dyDescent="0.3">
      <c r="A47" s="22" t="s">
        <v>14</v>
      </c>
      <c r="B47" s="22" t="s">
        <v>13</v>
      </c>
      <c r="C47" s="16"/>
      <c r="D47" s="16"/>
      <c r="E47" s="24"/>
      <c r="F47" s="29">
        <f>F6-E6</f>
        <v>-5.8836990317220739</v>
      </c>
      <c r="G47" s="29">
        <f>G6-F6</f>
        <v>-5.7254618807331212</v>
      </c>
      <c r="H47" s="29">
        <f>H6-G6</f>
        <v>-9.0541020358509172</v>
      </c>
      <c r="I47" s="29">
        <f>I6-H6</f>
        <v>-13.690190177228942</v>
      </c>
      <c r="J47" s="29">
        <f>J6-I6</f>
        <v>-12.919729428215192</v>
      </c>
      <c r="K47" s="29">
        <f>K6-J6</f>
        <v>-14.498062941539388</v>
      </c>
      <c r="L47" s="29">
        <f>L6-K6</f>
        <v>-17.128334419346857</v>
      </c>
      <c r="M47" s="29">
        <f>M6-L6</f>
        <v>-16.986551778049034</v>
      </c>
      <c r="N47" s="29">
        <f>N6-M6</f>
        <v>-18.578001109063507</v>
      </c>
      <c r="O47" s="29">
        <f>O6-N6</f>
        <v>-21.864782089196979</v>
      </c>
      <c r="P47" s="29">
        <f>P6-O6</f>
        <v>-13.526655021501625</v>
      </c>
      <c r="Q47" s="29">
        <f>Q6-P6</f>
        <v>-12.523699478236352</v>
      </c>
      <c r="R47" s="29">
        <f>R6-Q6</f>
        <v>-13.04441181204092</v>
      </c>
      <c r="S47" s="29">
        <f>S6-R6</f>
        <v>-12.783074263201371</v>
      </c>
      <c r="T47" s="29">
        <f>T6-S6</f>
        <v>-14.349572310732526</v>
      </c>
      <c r="U47" s="29">
        <f>U6-T6</f>
        <v>-13.879351886829625</v>
      </c>
      <c r="V47" s="29">
        <f>V6-U6</f>
        <v>-12.798929660510765</v>
      </c>
      <c r="W47" s="29">
        <f>W6-V6</f>
        <v>-11.589797846476813</v>
      </c>
      <c r="X47" s="29">
        <f>X6-W6</f>
        <v>-12.236402219936224</v>
      </c>
      <c r="Y47" s="29">
        <f>Y6-X6</f>
        <v>-12.788630258035766</v>
      </c>
      <c r="Z47" s="29">
        <f>Z6-Y6</f>
        <v>-7.7616302510743651</v>
      </c>
      <c r="AA47" s="29">
        <f>AA6-Z6</f>
        <v>-8.1133852397364876</v>
      </c>
      <c r="AB47" s="29">
        <f>AB6-AA6</f>
        <v>-6.9205965587615879</v>
      </c>
      <c r="AC47" s="29">
        <f>AC6-AB6</f>
        <v>-6.3316187300957552</v>
      </c>
      <c r="AD47" s="29">
        <f>AD6-AC6</f>
        <v>-7.2456164924689119</v>
      </c>
      <c r="AE47" s="29">
        <f>AE6-AD6</f>
        <v>-4.0709549159221012</v>
      </c>
      <c r="AF47" s="29">
        <f>AF6-AE6</f>
        <v>-3.3726384320647611</v>
      </c>
      <c r="AG47" s="29">
        <f>AG6-AF6</f>
        <v>-3.9001872843648187</v>
      </c>
      <c r="AH47" s="29">
        <f>AH6-AG6</f>
        <v>-2.9255890234067152</v>
      </c>
      <c r="AI47" s="29">
        <f>AI6-AH6</f>
        <v>-4.6753863035353262</v>
      </c>
      <c r="AJ47" s="25">
        <f t="shared" ref="AJ47:AJ49" si="14">SUM(F47:AI47)</f>
        <v>-321.16704287987886</v>
      </c>
    </row>
    <row r="48" spans="1:36" x14ac:dyDescent="0.3">
      <c r="A48" s="22" t="s">
        <v>15</v>
      </c>
      <c r="B48" s="22" t="s">
        <v>13</v>
      </c>
      <c r="C48" s="16"/>
      <c r="D48" s="16"/>
      <c r="E48" s="24"/>
      <c r="F48" s="29">
        <f>F7-E7</f>
        <v>-5.9123760267464718</v>
      </c>
      <c r="G48" s="29">
        <f>G7-F7</f>
        <v>-4.7040474191122144</v>
      </c>
      <c r="H48" s="29">
        <f>H7-G7</f>
        <v>-8.166109007717921</v>
      </c>
      <c r="I48" s="29">
        <f>I7-H7</f>
        <v>-12.923384794153947</v>
      </c>
      <c r="J48" s="29">
        <f>J7-I7</f>
        <v>-12.200566115088577</v>
      </c>
      <c r="K48" s="29">
        <f>K7-J7</f>
        <v>-13.599798660929707</v>
      </c>
      <c r="L48" s="29">
        <f>L7-K7</f>
        <v>-22.50649481324939</v>
      </c>
      <c r="M48" s="29">
        <f>M7-L7</f>
        <v>-21.085959705397613</v>
      </c>
      <c r="N48" s="29">
        <f>N7-M7</f>
        <v>-15.882905942086552</v>
      </c>
      <c r="O48" s="29">
        <f>O7-N7</f>
        <v>-19.376493586831003</v>
      </c>
      <c r="P48" s="29">
        <f>P7-O7</f>
        <v>-12.51046101288415</v>
      </c>
      <c r="Q48" s="29">
        <f>Q7-P7</f>
        <v>-11.725739897785104</v>
      </c>
      <c r="R48" s="29">
        <f>R7-Q7</f>
        <v>-12.457526632609529</v>
      </c>
      <c r="S48" s="29">
        <f>S7-R7</f>
        <v>-12.36252658452301</v>
      </c>
      <c r="T48" s="29">
        <f>T7-S7</f>
        <v>-14.082623635766112</v>
      </c>
      <c r="U48" s="29">
        <f>U7-T7</f>
        <v>-13.976685236492671</v>
      </c>
      <c r="V48" s="29">
        <f>V7-U7</f>
        <v>-13.154240999130138</v>
      </c>
      <c r="W48" s="29">
        <f>W7-V7</f>
        <v>-12.061610362649816</v>
      </c>
      <c r="X48" s="29">
        <f>X7-W7</f>
        <v>-12.710191110564693</v>
      </c>
      <c r="Y48" s="29">
        <f>Y7-X7</f>
        <v>-13.338595690514751</v>
      </c>
      <c r="Z48" s="29">
        <f>Z7-Y7</f>
        <v>-8.0659151916984797</v>
      </c>
      <c r="AA48" s="29">
        <f>AA7-Z7</f>
        <v>-8.3391812160293028</v>
      </c>
      <c r="AB48" s="29">
        <f>AB7-AA7</f>
        <v>-6.9377718558462362</v>
      </c>
      <c r="AC48" s="29">
        <f>AC7-AB7</f>
        <v>-6.2757860444882283</v>
      </c>
      <c r="AD48" s="29">
        <f>AD7-AC7</f>
        <v>-7.2134350045600399</v>
      </c>
      <c r="AE48" s="29">
        <f>AE7-AD7</f>
        <v>-4.0375337344953266</v>
      </c>
      <c r="AF48" s="29">
        <f>AF7-AE7</f>
        <v>-3.3795658809563776</v>
      </c>
      <c r="AG48" s="29">
        <f>AG7-AF7</f>
        <v>-3.8668567891929513</v>
      </c>
      <c r="AH48" s="29">
        <f>AH7-AG7</f>
        <v>-2.7979891936264778</v>
      </c>
      <c r="AI48" s="29">
        <f>AI7-AH7</f>
        <v>-4.5200575418138627</v>
      </c>
      <c r="AJ48" s="25">
        <f t="shared" si="14"/>
        <v>-320.17242968694057</v>
      </c>
    </row>
    <row r="49" spans="1:36" x14ac:dyDescent="0.3">
      <c r="A49" s="22" t="s">
        <v>16</v>
      </c>
      <c r="B49" s="22" t="s">
        <v>13</v>
      </c>
      <c r="C49" s="16"/>
      <c r="D49" s="16"/>
      <c r="E49" s="24"/>
      <c r="F49" s="29">
        <f>F8-E8</f>
        <v>-5.9147864185233061</v>
      </c>
      <c r="G49" s="29">
        <f>G8-F8</f>
        <v>-5.4319603548151463</v>
      </c>
      <c r="H49" s="29">
        <f>H8-G8</f>
        <v>-8.7350985982030807</v>
      </c>
      <c r="I49" s="29">
        <f>I8-H8</f>
        <v>-13.461216616339755</v>
      </c>
      <c r="J49" s="29">
        <f>J8-I8</f>
        <v>-12.719618817021342</v>
      </c>
      <c r="K49" s="29">
        <f>K8-J8</f>
        <v>-14.160054250508381</v>
      </c>
      <c r="L49" s="29">
        <f>L8-K8</f>
        <v>-22.850201059607173</v>
      </c>
      <c r="M49" s="29">
        <f>M8-L8</f>
        <v>-21.347042325437712</v>
      </c>
      <c r="N49" s="29">
        <f>N8-M8</f>
        <v>-16.720491795091789</v>
      </c>
      <c r="O49" s="29">
        <f>O8-N8</f>
        <v>-20.123283954299723</v>
      </c>
      <c r="P49" s="29">
        <f>P8-O8</f>
        <v>-13.138208570548159</v>
      </c>
      <c r="Q49" s="29">
        <f>Q8-P8</f>
        <v>-12.250660144989865</v>
      </c>
      <c r="R49" s="29">
        <f>R8-Q8</f>
        <v>-12.879310377374395</v>
      </c>
      <c r="S49" s="29">
        <f>S8-R8</f>
        <v>-12.683157321852889</v>
      </c>
      <c r="T49" s="29">
        <f>T8-S8</f>
        <v>-14.307144178782352</v>
      </c>
      <c r="U49" s="29">
        <f>U8-T8</f>
        <v>-13.812326432895389</v>
      </c>
      <c r="V49" s="29">
        <f>V8-U8</f>
        <v>-12.933740514266134</v>
      </c>
      <c r="W49" s="29">
        <f>W8-V8</f>
        <v>-11.802095073771085</v>
      </c>
      <c r="X49" s="29">
        <f>X8-W8</f>
        <v>-12.431420018932329</v>
      </c>
      <c r="Y49" s="29">
        <f>Y8-X8</f>
        <v>-12.976680599697374</v>
      </c>
      <c r="Z49" s="29">
        <f>Z8-Y8</f>
        <v>-10.288255068654266</v>
      </c>
      <c r="AA49" s="29">
        <f>AA8-Z8</f>
        <v>-9.8495560624310485</v>
      </c>
      <c r="AB49" s="29">
        <f>AB8-AA8</f>
        <v>-8.4994660133585711</v>
      </c>
      <c r="AC49" s="29">
        <f>AC8-AB8</f>
        <v>-7.8629737653319154</v>
      </c>
      <c r="AD49" s="29">
        <f>AD8-AC8</f>
        <v>-7.0836696387000728</v>
      </c>
      <c r="AE49" s="29">
        <f>AE8-AD8</f>
        <v>-6.4306196195604954</v>
      </c>
      <c r="AF49" s="29">
        <f>AF8-AE8</f>
        <v>-5.7555536140424479</v>
      </c>
      <c r="AG49" s="29">
        <f>AG8-AF8</f>
        <v>-5.4238408750700842</v>
      </c>
      <c r="AH49" s="29">
        <f>AH8-AG8</f>
        <v>-5.2681932870637098</v>
      </c>
      <c r="AI49" s="29">
        <f>AI8-AH8</f>
        <v>-4.5062450223383976</v>
      </c>
      <c r="AJ49" s="25">
        <f t="shared" si="14"/>
        <v>-341.64687038950848</v>
      </c>
    </row>
    <row r="51" spans="1:36" x14ac:dyDescent="0.3">
      <c r="A51" s="26" t="s">
        <v>33</v>
      </c>
      <c r="F51" s="21">
        <v>2021</v>
      </c>
      <c r="G51" s="21">
        <v>2022</v>
      </c>
      <c r="H51" s="21">
        <v>2023</v>
      </c>
      <c r="I51" s="21">
        <v>2024</v>
      </c>
      <c r="J51" s="21">
        <v>2025</v>
      </c>
      <c r="K51" s="21">
        <v>2026</v>
      </c>
      <c r="L51" s="21">
        <v>2027</v>
      </c>
      <c r="M51" s="21">
        <v>2028</v>
      </c>
      <c r="N51" s="21">
        <v>2029</v>
      </c>
      <c r="O51" s="21">
        <v>2030</v>
      </c>
      <c r="P51" s="21">
        <v>2031</v>
      </c>
      <c r="Q51" s="21">
        <v>2032</v>
      </c>
      <c r="R51" s="21">
        <v>2033</v>
      </c>
      <c r="S51" s="21">
        <v>2034</v>
      </c>
      <c r="T51" s="21">
        <v>2035</v>
      </c>
      <c r="U51" s="21">
        <v>2036</v>
      </c>
      <c r="V51" s="21">
        <v>2037</v>
      </c>
      <c r="W51" s="21">
        <v>2038</v>
      </c>
      <c r="X51" s="21">
        <v>2039</v>
      </c>
      <c r="Y51" s="21">
        <v>2040</v>
      </c>
      <c r="Z51" s="21">
        <v>2041</v>
      </c>
      <c r="AA51" s="21">
        <v>2042</v>
      </c>
      <c r="AB51" s="21">
        <v>2043</v>
      </c>
      <c r="AC51" s="21">
        <v>2044</v>
      </c>
      <c r="AD51" s="21">
        <v>2045</v>
      </c>
      <c r="AE51" s="21">
        <v>2046</v>
      </c>
      <c r="AF51" s="21">
        <v>2047</v>
      </c>
      <c r="AG51" s="21">
        <v>2048</v>
      </c>
      <c r="AH51" s="21">
        <v>2049</v>
      </c>
      <c r="AI51" s="21">
        <v>2050</v>
      </c>
    </row>
    <row r="52" spans="1:36" x14ac:dyDescent="0.3">
      <c r="A52" s="42" t="s">
        <v>12</v>
      </c>
      <c r="B52" s="42"/>
      <c r="C52" s="42"/>
      <c r="D52" s="43" t="s">
        <v>32</v>
      </c>
      <c r="E52" s="43"/>
      <c r="F52" s="23">
        <f>-F$11*F46</f>
        <v>444.23273929833368</v>
      </c>
      <c r="G52" s="23">
        <f>-G$11*G46</f>
        <v>164.2468458614685</v>
      </c>
      <c r="H52" s="23">
        <f>-H$11*H46</f>
        <v>528.50296360536322</v>
      </c>
      <c r="I52" s="23">
        <f>-I$11*I46</f>
        <v>532.94126214217249</v>
      </c>
      <c r="J52" s="23">
        <f>-J$11*J46</f>
        <v>311.96284875619597</v>
      </c>
      <c r="K52" s="23">
        <f>-K$11*K46</f>
        <v>866.2586301459562</v>
      </c>
      <c r="L52" s="23">
        <f>-L$11*L46</f>
        <v>910.61805107939313</v>
      </c>
      <c r="M52" s="23">
        <f>-M$11*M46</f>
        <v>803.63042063245825</v>
      </c>
      <c r="N52" s="23">
        <f>-N$11*N46</f>
        <v>910.04175969757353</v>
      </c>
      <c r="O52" s="23">
        <f>-O$11*O46</f>
        <v>1048.4732300159806</v>
      </c>
      <c r="P52" s="23">
        <f>-P$11*P46</f>
        <v>475.97231513509848</v>
      </c>
      <c r="Q52" s="23">
        <f>-Q$11*Q46</f>
        <v>457.08039506819256</v>
      </c>
      <c r="R52" s="23">
        <f>-R$11*R46</f>
        <v>431.59472213841843</v>
      </c>
      <c r="S52" s="23">
        <f>-S$11*S46</f>
        <v>429.60219973037329</v>
      </c>
      <c r="T52" s="23">
        <f>-T$11*T46</f>
        <v>392.87711510765917</v>
      </c>
      <c r="U52" s="23">
        <f>-U$11*U46</f>
        <v>180.55769708565737</v>
      </c>
      <c r="V52" s="23">
        <f>-V$11*V46</f>
        <v>205.54690263203724</v>
      </c>
      <c r="W52" s="23">
        <f>-W$11*W46</f>
        <v>189.83673548367949</v>
      </c>
      <c r="X52" s="23">
        <f>-X$11*X46</f>
        <v>171.44680077972362</v>
      </c>
      <c r="Y52" s="23">
        <f>-Y$11*Y46</f>
        <v>143.47940328416905</v>
      </c>
      <c r="Z52" s="23">
        <f>-Z$11*Z46</f>
        <v>106.98644387489185</v>
      </c>
      <c r="AA52" s="23">
        <f>-AA$11*AA46</f>
        <v>111.77264216162166</v>
      </c>
      <c r="AB52" s="23">
        <f>-AB$11*AB46</f>
        <v>56.166914829009329</v>
      </c>
      <c r="AC52" s="23">
        <f>-AC$11*AC46</f>
        <v>21.213543667702083</v>
      </c>
      <c r="AD52" s="23">
        <f>-AD$11*AD46</f>
        <v>26.730601419585582</v>
      </c>
      <c r="AE52" s="23">
        <f>-AE$11*AE46</f>
        <v>49.001538908771408</v>
      </c>
      <c r="AF52" s="23">
        <f>-AF$11*AF46</f>
        <v>26.707822963752903</v>
      </c>
      <c r="AG52" s="23">
        <f>-AG$11*AG46</f>
        <v>27.073237176060104</v>
      </c>
      <c r="AH52" s="23">
        <f>-AH$11*AH46</f>
        <v>-9.4149866895554624</v>
      </c>
      <c r="AI52" s="23">
        <f>-AI$11*AI46</f>
        <v>-4.5663079614096205</v>
      </c>
      <c r="AJ52" s="23">
        <f>SUM(F52:AI52)</f>
        <v>10010.574488030335</v>
      </c>
    </row>
    <row r="53" spans="1:36" x14ac:dyDescent="0.3">
      <c r="A53" s="42" t="s">
        <v>14</v>
      </c>
      <c r="B53" s="42"/>
      <c r="C53" s="42"/>
      <c r="D53" s="43" t="s">
        <v>32</v>
      </c>
      <c r="E53" s="43"/>
      <c r="F53" s="23">
        <f>-F$11*F47</f>
        <v>723.69498090181514</v>
      </c>
      <c r="G53" s="23">
        <f>-G$11*G47</f>
        <v>709.95727321090703</v>
      </c>
      <c r="H53" s="23">
        <f>-H$11*H47</f>
        <v>1140.8168565172155</v>
      </c>
      <c r="I53" s="23">
        <f>-I$11*I47</f>
        <v>1752.3443426853046</v>
      </c>
      <c r="J53" s="23">
        <f>-J$11*J47</f>
        <v>1666.6450962397598</v>
      </c>
      <c r="K53" s="23">
        <f>-K$11*K47</f>
        <v>1899.2462453416597</v>
      </c>
      <c r="L53" s="23">
        <f>-L$11*L47</f>
        <v>2260.9401433537851</v>
      </c>
      <c r="M53" s="23">
        <f>-M$11*M47</f>
        <v>2276.1979382585705</v>
      </c>
      <c r="N53" s="23">
        <f>-N$11*N47</f>
        <v>2526.608150832637</v>
      </c>
      <c r="O53" s="23">
        <f>-O$11*O47</f>
        <v>2995.4751462199861</v>
      </c>
      <c r="P53" s="23">
        <f>-P$11*P47</f>
        <v>1880.2050479887259</v>
      </c>
      <c r="Q53" s="23">
        <f>-Q$11*Q47</f>
        <v>1765.8416264313257</v>
      </c>
      <c r="R53" s="23">
        <f>-R$11*R47</f>
        <v>1852.3064773098106</v>
      </c>
      <c r="S53" s="23">
        <f>-S$11*S47</f>
        <v>1840.7626939009974</v>
      </c>
      <c r="T53" s="23">
        <f>-T$11*T47</f>
        <v>2095.0375573669489</v>
      </c>
      <c r="U53" s="23">
        <f>-U$11*U47</f>
        <v>2040.2647273639548</v>
      </c>
      <c r="V53" s="23">
        <f>-V$11*V47</f>
        <v>1907.040519416104</v>
      </c>
      <c r="W53" s="23">
        <f>-W$11*W47</f>
        <v>1750.0594748179988</v>
      </c>
      <c r="X53" s="23">
        <f>-X$11*X47</f>
        <v>1859.933137430306</v>
      </c>
      <c r="Y53" s="23">
        <f>-Y$11*Y47</f>
        <v>1969.4490597375079</v>
      </c>
      <c r="Z53" s="23">
        <f>-Z$11*Z47</f>
        <v>1210.8143191676008</v>
      </c>
      <c r="AA53" s="23">
        <f>-AA$11*AA47</f>
        <v>1281.9148678783649</v>
      </c>
      <c r="AB53" s="23">
        <f>-AB$11*AB47</f>
        <v>1107.2954494018541</v>
      </c>
      <c r="AC53" s="23">
        <f>-AC$11*AC47</f>
        <v>1025.7222342755124</v>
      </c>
      <c r="AD53" s="23">
        <f>-AD$11*AD47</f>
        <v>1188.2811047649016</v>
      </c>
      <c r="AE53" s="23">
        <f>-AE$11*AE47</f>
        <v>675.77851604306875</v>
      </c>
      <c r="AF53" s="23">
        <f>-AF$11*AF47</f>
        <v>563.23061815481515</v>
      </c>
      <c r="AG53" s="23">
        <f>-AG$11*AG47</f>
        <v>659.13165105765438</v>
      </c>
      <c r="AH53" s="23">
        <f>-AH$11*AH47</f>
        <v>497.35013397914156</v>
      </c>
      <c r="AI53" s="23">
        <f>-AI$11*AI47</f>
        <v>804.16644420807609</v>
      </c>
      <c r="AJ53" s="23">
        <f t="shared" ref="AJ53:AJ55" si="15">SUM(F53:AI53)</f>
        <v>45926.511834256315</v>
      </c>
    </row>
    <row r="54" spans="1:36" x14ac:dyDescent="0.3">
      <c r="A54" s="42" t="s">
        <v>15</v>
      </c>
      <c r="B54" s="42"/>
      <c r="C54" s="42"/>
      <c r="D54" s="43" t="s">
        <v>32</v>
      </c>
      <c r="E54" s="43"/>
      <c r="F54" s="23">
        <f>-F$11*F48</f>
        <v>727.22225128981609</v>
      </c>
      <c r="G54" s="23">
        <f>-G$11*G48</f>
        <v>583.30187996991458</v>
      </c>
      <c r="H54" s="23">
        <f>-H$11*H48</f>
        <v>1028.9297349724579</v>
      </c>
      <c r="I54" s="23">
        <f>-I$11*I48</f>
        <v>1654.1932536517052</v>
      </c>
      <c r="J54" s="23">
        <f>-J$11*J48</f>
        <v>1573.8730288464265</v>
      </c>
      <c r="K54" s="23">
        <f>-K$11*K48</f>
        <v>1781.5736245817916</v>
      </c>
      <c r="L54" s="23">
        <f>-L$11*L48</f>
        <v>2970.8573153489197</v>
      </c>
      <c r="M54" s="23">
        <f>-M$11*M48</f>
        <v>2825.5186005232799</v>
      </c>
      <c r="N54" s="23">
        <f>-N$11*N48</f>
        <v>2160.0752081237711</v>
      </c>
      <c r="O54" s="23">
        <f>-O$11*O48</f>
        <v>2654.5796213958474</v>
      </c>
      <c r="P54" s="23">
        <f>-P$11*P48</f>
        <v>1738.9540807908968</v>
      </c>
      <c r="Q54" s="23">
        <f>-Q$11*Q48</f>
        <v>1653.3293255876997</v>
      </c>
      <c r="R54" s="23">
        <f>-R$11*R48</f>
        <v>1768.9687818305531</v>
      </c>
      <c r="S54" s="23">
        <f>-S$11*S48</f>
        <v>1780.2038281713135</v>
      </c>
      <c r="T54" s="23">
        <f>-T$11*T48</f>
        <v>2056.0630508218524</v>
      </c>
      <c r="U54" s="23">
        <f>-U$11*U48</f>
        <v>2054.5727297644225</v>
      </c>
      <c r="V54" s="23">
        <f>-V$11*V48</f>
        <v>1959.9819088703907</v>
      </c>
      <c r="W54" s="23">
        <f>-W$11*W48</f>
        <v>1821.3031647601222</v>
      </c>
      <c r="X54" s="23">
        <f>-X$11*X48</f>
        <v>1931.9490488058334</v>
      </c>
      <c r="Y54" s="23">
        <f>-Y$11*Y48</f>
        <v>2054.1437363392715</v>
      </c>
      <c r="Z54" s="23">
        <f>-Z$11*Z48</f>
        <v>1258.2827699049628</v>
      </c>
      <c r="AA54" s="23">
        <f>-AA$11*AA48</f>
        <v>1317.5906321326299</v>
      </c>
      <c r="AB54" s="23">
        <f>-AB$11*AB48</f>
        <v>1110.0434969353978</v>
      </c>
      <c r="AC54" s="23">
        <f>-AC$11*AC48</f>
        <v>1016.6773392070929</v>
      </c>
      <c r="AD54" s="23">
        <f>-AD$11*AD48</f>
        <v>1183.0033407478466</v>
      </c>
      <c r="AE54" s="23">
        <f>-AE$11*AE48</f>
        <v>670.23059992622416</v>
      </c>
      <c r="AF54" s="23">
        <f>-AF$11*AF48</f>
        <v>564.38750211971501</v>
      </c>
      <c r="AG54" s="23">
        <f>-AG$11*AG48</f>
        <v>653.4987973736088</v>
      </c>
      <c r="AH54" s="23">
        <f>-AH$11*AH48</f>
        <v>475.65816291650123</v>
      </c>
      <c r="AI54" s="23">
        <f>-AI$11*AI48</f>
        <v>777.44989719198441</v>
      </c>
      <c r="AJ54" s="23">
        <f t="shared" si="15"/>
        <v>45806.416712902246</v>
      </c>
    </row>
    <row r="55" spans="1:36" x14ac:dyDescent="0.3">
      <c r="A55" s="42" t="s">
        <v>16</v>
      </c>
      <c r="B55" s="42"/>
      <c r="C55" s="42"/>
      <c r="D55" s="43" t="s">
        <v>32</v>
      </c>
      <c r="E55" s="43"/>
      <c r="F55" s="23">
        <f>-F$11*F49</f>
        <v>727.51872947836659</v>
      </c>
      <c r="G55" s="23">
        <f>-G$11*G49</f>
        <v>673.56308399707814</v>
      </c>
      <c r="H55" s="23">
        <f>-H$11*H49</f>
        <v>1100.6224233735882</v>
      </c>
      <c r="I55" s="23">
        <f>-I$11*I49</f>
        <v>1723.0357268914886</v>
      </c>
      <c r="J55" s="23">
        <f>-J$11*J49</f>
        <v>1640.8308273957532</v>
      </c>
      <c r="K55" s="23">
        <f>-K$11*K49</f>
        <v>1854.9671068165978</v>
      </c>
      <c r="L55" s="23">
        <f>-L$11*L49</f>
        <v>3016.2265398681466</v>
      </c>
      <c r="M55" s="23">
        <f>-M$11*M49</f>
        <v>2860.5036716086533</v>
      </c>
      <c r="N55" s="23">
        <f>-N$11*N49</f>
        <v>2273.9868841324833</v>
      </c>
      <c r="O55" s="23">
        <f>-O$11*O49</f>
        <v>2756.8899017390622</v>
      </c>
      <c r="P55" s="23">
        <f>-P$11*P49</f>
        <v>1826.210991306194</v>
      </c>
      <c r="Q55" s="23">
        <f>-Q$11*Q49</f>
        <v>1727.3430804435711</v>
      </c>
      <c r="R55" s="23">
        <f>-R$11*R49</f>
        <v>1828.8620735871641</v>
      </c>
      <c r="S55" s="23">
        <f>-S$11*S49</f>
        <v>1826.374654346816</v>
      </c>
      <c r="T55" s="23">
        <f>-T$11*T49</f>
        <v>2088.8430501022235</v>
      </c>
      <c r="U55" s="23">
        <f>-U$11*U49</f>
        <v>2030.4119856356222</v>
      </c>
      <c r="V55" s="23">
        <f>-V$11*V49</f>
        <v>1927.1273366256539</v>
      </c>
      <c r="W55" s="23">
        <f>-W$11*W49</f>
        <v>1782.1163561394337</v>
      </c>
      <c r="X55" s="23">
        <f>-X$11*X49</f>
        <v>1889.575842877714</v>
      </c>
      <c r="Y55" s="23">
        <f>-Y$11*Y49</f>
        <v>1998.4088123533957</v>
      </c>
      <c r="Z55" s="23">
        <f>-Z$11*Z49</f>
        <v>1604.9677907100654</v>
      </c>
      <c r="AA55" s="23">
        <f>-AA$11*AA49</f>
        <v>1556.2298578641057</v>
      </c>
      <c r="AB55" s="23">
        <f>-AB$11*AB49</f>
        <v>1359.9145621373714</v>
      </c>
      <c r="AC55" s="23">
        <f>-AC$11*AC49</f>
        <v>1273.8017499837704</v>
      </c>
      <c r="AD55" s="23">
        <f>-AD$11*AD49</f>
        <v>1161.721820746812</v>
      </c>
      <c r="AE55" s="23">
        <f>-AE$11*AE49</f>
        <v>1067.4828568470423</v>
      </c>
      <c r="AF55" s="23">
        <f>-AF$11*AF49</f>
        <v>961.17745354508884</v>
      </c>
      <c r="AG55" s="23">
        <f>-AG$11*AG49</f>
        <v>916.62910788684417</v>
      </c>
      <c r="AH55" s="23">
        <f>-AH$11*AH49</f>
        <v>895.59285880083064</v>
      </c>
      <c r="AI55" s="23">
        <f>-AI$11*AI49</f>
        <v>775.07414384220442</v>
      </c>
      <c r="AJ55" s="23">
        <f t="shared" si="15"/>
        <v>49126.011281083134</v>
      </c>
    </row>
    <row r="57" spans="1:36" x14ac:dyDescent="0.3">
      <c r="A57" s="26" t="s">
        <v>51</v>
      </c>
    </row>
    <row r="58" spans="1:36" x14ac:dyDescent="0.3">
      <c r="A58" s="42" t="s">
        <v>12</v>
      </c>
      <c r="B58" s="42"/>
      <c r="C58" s="42"/>
      <c r="D58" s="43" t="s">
        <v>32</v>
      </c>
      <c r="E58" s="43"/>
      <c r="F58" s="23">
        <f>-F$11*SUM($F46:F46)</f>
        <v>444.23273929833368</v>
      </c>
      <c r="G58" s="23">
        <f>-G$11*SUM($F46:G46)</f>
        <v>612.09123344678051</v>
      </c>
      <c r="H58" s="23">
        <f>-H$11*SUM($F46:H46)</f>
        <v>1150.4666363012852</v>
      </c>
      <c r="I58" s="23">
        <f>-I$11*SUM($F46:I46)</f>
        <v>1701.6692736228433</v>
      </c>
      <c r="J58" s="23">
        <f>-J$11*SUM($F46:J46)</f>
        <v>2026.9264135792178</v>
      </c>
      <c r="K58" s="23">
        <f>-K$11*SUM($F46:K46)</f>
        <v>2924.6102594395807</v>
      </c>
      <c r="L58" s="23">
        <f>-L$11*SUM($F46:L46)</f>
        <v>3857.5535796750009</v>
      </c>
      <c r="M58" s="23">
        <f>-M$11*SUM($F46:M46)</f>
        <v>4719.6317818176867</v>
      </c>
      <c r="N58" s="23">
        <f>-N$11*SUM($F46:N46)</f>
        <v>5700.1158069155244</v>
      </c>
      <c r="O58" s="23">
        <f>-O$11*SUM($F46:O46)</f>
        <v>6790.5016531588244</v>
      </c>
      <c r="P58" s="23">
        <f>-P$11*SUM($F46:P46)</f>
        <v>7365.6053792889425</v>
      </c>
      <c r="Q58" s="23">
        <f>-Q$11*SUM($F46:Q46)</f>
        <v>7928.6657078720837</v>
      </c>
      <c r="R58" s="23">
        <f>-R$11*SUM($F46:R46)</f>
        <v>8416.4921016975386</v>
      </c>
      <c r="S58" s="23">
        <f>-S$11*SUM($F46:S46)</f>
        <v>8964.6364437053417</v>
      </c>
      <c r="T58" s="23">
        <f>-T$11*SUM($F46:T46)</f>
        <v>9482.022398308909</v>
      </c>
      <c r="U58" s="23">
        <f>-U$11*SUM($F46:U46)</f>
        <v>9727.5254542870916</v>
      </c>
      <c r="V58" s="23">
        <f>-V$11*SUM($F46:V46)</f>
        <v>10065.419642011471</v>
      </c>
      <c r="W58" s="23">
        <f>-W$11*SUM($F46:W46)</f>
        <v>10390.362681414768</v>
      </c>
      <c r="X58" s="23">
        <f>-X$11*SUM($F46:X46)</f>
        <v>10630.619831078033</v>
      </c>
      <c r="Y58" s="23">
        <f>-Y$11*SUM($F46:Y46)</f>
        <v>10913.975811086913</v>
      </c>
      <c r="Z58" s="23">
        <f>-Z$11*SUM($F46:Z46)</f>
        <v>11162.702200560336</v>
      </c>
      <c r="AA58" s="23">
        <f>-AA$11*SUM($F46:AA46)</f>
        <v>11417.586409395808</v>
      </c>
      <c r="AB58" s="23">
        <f>-AB$11*SUM($F46:AB46)</f>
        <v>11618.279734470334</v>
      </c>
      <c r="AC58" s="23">
        <f>-AC$11*SUM($F46:AC46)</f>
        <v>11784.721774818916</v>
      </c>
      <c r="AD58" s="23">
        <f>-AD$11*SUM($F46:AD46)</f>
        <v>11956.942768520215</v>
      </c>
      <c r="AE58" s="23">
        <f>-AE$11*SUM($F46:AE46)</f>
        <v>12151.760682654844</v>
      </c>
      <c r="AF58" s="23">
        <f>-AF$11*SUM($F46:AF46)</f>
        <v>12251.671883224952</v>
      </c>
      <c r="AG58" s="23">
        <f>-AG$11*SUM($F46:AG46)</f>
        <v>12425.471729780951</v>
      </c>
      <c r="AH58" s="23">
        <f>-AH$11*SUM($F46:AH46)</f>
        <v>12489.580244451046</v>
      </c>
      <c r="AI58" s="23">
        <f>-AI$11*SUM($F46:AI46)</f>
        <v>12631.950174659649</v>
      </c>
      <c r="AJ58" s="23">
        <f>SUM(F58:AI58)</f>
        <v>243703.7924305432</v>
      </c>
    </row>
    <row r="59" spans="1:36" x14ac:dyDescent="0.3">
      <c r="A59" s="42" t="s">
        <v>14</v>
      </c>
      <c r="B59" s="42"/>
      <c r="C59" s="42"/>
      <c r="D59" s="43" t="s">
        <v>32</v>
      </c>
      <c r="E59" s="43"/>
      <c r="F59" s="23">
        <f>-F$11*SUM($F47:F47)</f>
        <v>723.69498090181514</v>
      </c>
      <c r="G59" s="23">
        <f>-G$11*SUM($F47:G47)</f>
        <v>1439.5359531444442</v>
      </c>
      <c r="H59" s="23">
        <f>-H$11*SUM($F47:H47)</f>
        <v>2603.5711314865703</v>
      </c>
      <c r="I59" s="23">
        <f>-I$11*SUM($F47:I47)</f>
        <v>4397.242000068487</v>
      </c>
      <c r="J59" s="23">
        <f>-J$11*SUM($F47:J47)</f>
        <v>6098.2405494337818</v>
      </c>
      <c r="K59" s="23">
        <f>-K$11*SUM($F47:K47)</f>
        <v>8092.0331598829416</v>
      </c>
      <c r="L59" s="23">
        <f>-L$11*SUM($F47:L47)</f>
        <v>10414.744548732016</v>
      </c>
      <c r="M59" s="23">
        <f>-M$11*SUM($F47:M47)</f>
        <v>12848.741646819861</v>
      </c>
      <c r="N59" s="23">
        <f>-N$11*SUM($F47:N47)</f>
        <v>15567.122061037868</v>
      </c>
      <c r="O59" s="23">
        <f>-O$11*SUM($F47:O47)</f>
        <v>18677.061340059605</v>
      </c>
      <c r="P59" s="23">
        <f>-P$11*SUM($F47:P47)</f>
        <v>20829.924217830223</v>
      </c>
      <c r="Q59" s="23">
        <f>-Q$11*SUM($F47:Q47)</f>
        <v>22895.476984086443</v>
      </c>
      <c r="R59" s="23">
        <f>-R$11*SUM($F47:R47)</f>
        <v>24910.162730786938</v>
      </c>
      <c r="S59" s="23">
        <f>-S$11*SUM($F47:S47)</f>
        <v>27101.772787093385</v>
      </c>
      <c r="T59" s="23">
        <f>-T$11*SUM($F47:T47)</f>
        <v>29573.223855392185</v>
      </c>
      <c r="U59" s="23">
        <f>-U$11*SUM($F47:U47)</f>
        <v>31816.044910532801</v>
      </c>
      <c r="V59" s="23">
        <f>-V$11*SUM($F47:V47)</f>
        <v>34155.956789275879</v>
      </c>
      <c r="W59" s="23">
        <f>-W$11*SUM($F47:W47)</f>
        <v>36364.485482741875</v>
      </c>
      <c r="X59" s="23">
        <f>-X$11*SUM($F47:X47)</f>
        <v>38465.243027342658</v>
      </c>
      <c r="Y59" s="23">
        <f>-Y$11*SUM($F47:Y47)</f>
        <v>40940.813705860986</v>
      </c>
      <c r="Z59" s="23">
        <f>-Z$11*SUM($F47:Z47)</f>
        <v>42683.326904325491</v>
      </c>
      <c r="AA59" s="23">
        <f>-AA$11*SUM($F47:AA47)</f>
        <v>44512.463912002895</v>
      </c>
      <c r="AB59" s="23">
        <f>-AB$11*SUM($F47:AB47)</f>
        <v>46183.208271683267</v>
      </c>
      <c r="AC59" s="23">
        <f>-AC$11*SUM($F47:AC47)</f>
        <v>47786.22060935483</v>
      </c>
      <c r="AD59" s="23">
        <f>-AD$11*SUM($F47:AD47)</f>
        <v>49564.455054975959</v>
      </c>
      <c r="AE59" s="23">
        <f>-AE$11*SUM($F47:AE47)</f>
        <v>50844.678144860205</v>
      </c>
      <c r="AF59" s="23">
        <f>-AF$11*SUM($F47:AF47)</f>
        <v>51714.202004851533</v>
      </c>
      <c r="AG59" s="23">
        <f>-AG$11*SUM($F47:AG47)</f>
        <v>52992.665416446325</v>
      </c>
      <c r="AH59" s="23">
        <f>-AH$11*SUM($F47:AH47)</f>
        <v>53803.581617978401</v>
      </c>
      <c r="AI59" s="23">
        <f>-AI$11*SUM($F47:AI47)</f>
        <v>55240.731375339165</v>
      </c>
      <c r="AJ59" s="23">
        <f t="shared" ref="AJ59:AJ61" si="16">SUM(F59:AI59)</f>
        <v>883240.62517432892</v>
      </c>
    </row>
    <row r="60" spans="1:36" x14ac:dyDescent="0.3">
      <c r="A60" s="42" t="s">
        <v>15</v>
      </c>
      <c r="B60" s="42"/>
      <c r="C60" s="42"/>
      <c r="D60" s="43" t="s">
        <v>32</v>
      </c>
      <c r="E60" s="43"/>
      <c r="F60" s="23">
        <f>-F$11*SUM($F48:F48)</f>
        <v>727.22225128981609</v>
      </c>
      <c r="G60" s="23">
        <f>-G$11*SUM($F48:G48)</f>
        <v>1316.4365072864771</v>
      </c>
      <c r="H60" s="23">
        <f>-H$11*SUM($F48:H48)</f>
        <v>2366.5990891506526</v>
      </c>
      <c r="I60" s="23">
        <f>-I$11*SUM($F48:I48)</f>
        <v>4058.3574077095109</v>
      </c>
      <c r="J60" s="23">
        <f>-J$11*SUM($F48:J48)</f>
        <v>5663.9363538036678</v>
      </c>
      <c r="K60" s="23">
        <f>-K$11*SUM($F48:K48)</f>
        <v>7533.3229451110974</v>
      </c>
      <c r="L60" s="23">
        <f>-L$11*SUM($F48:L48)</f>
        <v>10561.686542483767</v>
      </c>
      <c r="M60" s="23">
        <f>-M$11*SUM($F48:M48)</f>
        <v>13547.230696681043</v>
      </c>
      <c r="N60" s="23">
        <f>-N$11*SUM($F48:N48)</f>
        <v>15909.503377889605</v>
      </c>
      <c r="O60" s="23">
        <f>-O$11*SUM($F48:O48)</f>
        <v>18681.064641769935</v>
      </c>
      <c r="P60" s="23">
        <f>-P$11*SUM($F48:P48)</f>
        <v>20692.73499470346</v>
      </c>
      <c r="Q60" s="23">
        <f>-Q$11*SUM($F48:Q48)</f>
        <v>22643.801514459552</v>
      </c>
      <c r="R60" s="23">
        <f>-R$11*SUM($F48:R48)</f>
        <v>24573.364633272089</v>
      </c>
      <c r="S60" s="23">
        <f>-S$11*SUM($F48:S48)</f>
        <v>26699.672188672586</v>
      </c>
      <c r="T60" s="23">
        <f>-T$11*SUM($F48:T48)</f>
        <v>29126.56401989267</v>
      </c>
      <c r="U60" s="23">
        <f>-U$11*SUM($F48:U48)</f>
        <v>31380.633763491973</v>
      </c>
      <c r="V60" s="23">
        <f>-V$11*SUM($F48:V48)</f>
        <v>33767.563070505115</v>
      </c>
      <c r="W60" s="23">
        <f>-W$11*SUM($F48:W48)</f>
        <v>36042.122115406244</v>
      </c>
      <c r="X60" s="23">
        <f>-X$11*SUM($F48:X48)</f>
        <v>38212.760714645228</v>
      </c>
      <c r="Y60" s="23">
        <f>-Y$11*SUM($F48:Y48)</f>
        <v>40769.703934071942</v>
      </c>
      <c r="Z60" s="23">
        <f>-Z$11*SUM($F48:Z48)</f>
        <v>42557.463378445369</v>
      </c>
      <c r="AA60" s="23">
        <f>-AA$11*SUM($F48:AA48)</f>
        <v>44420.662515429867</v>
      </c>
      <c r="AB60" s="23">
        <f>-AB$11*SUM($F48:AB48)</f>
        <v>46092.99287964918</v>
      </c>
      <c r="AC60" s="23">
        <f>-AC$11*SUM($F48:AC48)</f>
        <v>47685.832629851895</v>
      </c>
      <c r="AD60" s="23">
        <f>-AD$11*SUM($F48:AD48)</f>
        <v>49457.549953684334</v>
      </c>
      <c r="AE60" s="23">
        <f>-AE$11*SUM($F48:AE48)</f>
        <v>50730.921406704263</v>
      </c>
      <c r="AF60" s="23">
        <f>-AF$11*SUM($F48:AF48)</f>
        <v>51600.916869105327</v>
      </c>
      <c r="AG60" s="23">
        <f>-AG$11*SUM($F48:AG48)</f>
        <v>52872.390718803545</v>
      </c>
      <c r="AH60" s="23">
        <f>-AH$11*SUM($F48:AH48)</f>
        <v>53660.903264671542</v>
      </c>
      <c r="AI60" s="23">
        <f>-AI$11*SUM($F48:AI48)</f>
        <v>55069.657906153778</v>
      </c>
      <c r="AJ60" s="23">
        <f t="shared" si="16"/>
        <v>878423.57228479546</v>
      </c>
    </row>
    <row r="61" spans="1:36" x14ac:dyDescent="0.3">
      <c r="A61" s="42" t="s">
        <v>16</v>
      </c>
      <c r="B61" s="42"/>
      <c r="C61" s="42"/>
      <c r="D61" s="43" t="s">
        <v>32</v>
      </c>
      <c r="E61" s="43"/>
      <c r="F61" s="23">
        <f>-F$11*SUM($F49:F49)</f>
        <v>727.51872947836659</v>
      </c>
      <c r="G61" s="23">
        <f>-G$11*SUM($F49:G49)</f>
        <v>1406.9965998939681</v>
      </c>
      <c r="H61" s="23">
        <f>-H$11*SUM($F49:H49)</f>
        <v>2530.3125168142333</v>
      </c>
      <c r="I61" s="23">
        <f>-I$11*SUM($F49:I49)</f>
        <v>4293.5119344488048</v>
      </c>
      <c r="J61" s="23">
        <f>-J$11*SUM($F49:J49)</f>
        <v>5967.8858238324392</v>
      </c>
      <c r="K61" s="23">
        <f>-K$11*SUM($F49:K49)</f>
        <v>7915.3782922588425</v>
      </c>
      <c r="L61" s="23">
        <f>-L$11*SUM($F49:L49)</f>
        <v>10992.0275671824</v>
      </c>
      <c r="M61" s="23">
        <f>-M$11*SUM($F49:M49)</f>
        <v>14019.07711102109</v>
      </c>
      <c r="N61" s="23">
        <f>-N$11*SUM($F49:N49)</f>
        <v>16502.303952034486</v>
      </c>
      <c r="O61" s="23">
        <f>-O$11*SUM($F49:O49)</f>
        <v>19380.534324009095</v>
      </c>
      <c r="P61" s="23">
        <f>-P$11*SUM($F49:P49)</f>
        <v>21489.672823694982</v>
      </c>
      <c r="Q61" s="23">
        <f>-Q$11*SUM($F49:Q49)</f>
        <v>23526.219829659345</v>
      </c>
      <c r="R61" s="23">
        <f>-R$11*SUM($F49:R49)</f>
        <v>25521.934526151894</v>
      </c>
      <c r="S61" s="23">
        <f>-S$11*SUM($F49:S49)</f>
        <v>27707.773047064231</v>
      </c>
      <c r="T61" s="23">
        <f>-T$11*SUM($F49:T49)</f>
        <v>30181.446278375679</v>
      </c>
      <c r="U61" s="23">
        <f>-U$11*SUM($F49:U49)</f>
        <v>32418.580498794698</v>
      </c>
      <c r="V61" s="23">
        <f>-V$11*SUM($F49:V49)</f>
        <v>34786.776957852933</v>
      </c>
      <c r="W61" s="23">
        <f>-W$11*SUM($F49:W49)</f>
        <v>37035.829917453477</v>
      </c>
      <c r="X61" s="23">
        <f>-X$11*SUM($F49:X49)</f>
        <v>39170.676157135524</v>
      </c>
      <c r="Y61" s="23">
        <f>-Y$11*SUM($F49:Y49)</f>
        <v>41684.488603135433</v>
      </c>
      <c r="Z61" s="23">
        <f>-Z$11*SUM($F49:Z49)</f>
        <v>43830.813388691422</v>
      </c>
      <c r="AA61" s="23">
        <f>-AA$11*SUM($F49:AA49)</f>
        <v>45948.97675153875</v>
      </c>
      <c r="AB61" s="23">
        <f>-AB$11*SUM($F49:AB49)</f>
        <v>47890.523930784213</v>
      </c>
      <c r="AC61" s="23">
        <f>-AC$11*SUM($F49:AC49)</f>
        <v>49762.957229902779</v>
      </c>
      <c r="AD61" s="23">
        <f>-AD$11*SUM($F49:AD49)</f>
        <v>51539.03654731506</v>
      </c>
      <c r="AE61" s="23">
        <f>-AE$11*SUM($F49:AE49)</f>
        <v>53235.044240104973</v>
      </c>
      <c r="AF61" s="23">
        <f>-AF$11*SUM($F49:AF49)</f>
        <v>54516.914731241057</v>
      </c>
      <c r="AG61" s="23">
        <f>-AG$11*SUM($F49:AG49)</f>
        <v>56086.441021537976</v>
      </c>
      <c r="AH61" s="23">
        <f>-AH$11*SUM($F49:AH49)</f>
        <v>57313.906312418912</v>
      </c>
      <c r="AI61" s="23">
        <f>-AI$11*SUM($F49:AI49)</f>
        <v>58763.261706995458</v>
      </c>
      <c r="AJ61" s="23">
        <f t="shared" si="16"/>
        <v>916146.82135082246</v>
      </c>
    </row>
  </sheetData>
  <mergeCells count="46">
    <mergeCell ref="D52:E52"/>
    <mergeCell ref="D53:E53"/>
    <mergeCell ref="D54:E54"/>
    <mergeCell ref="D55:E55"/>
    <mergeCell ref="A52:C52"/>
    <mergeCell ref="A53:C53"/>
    <mergeCell ref="A54:C54"/>
    <mergeCell ref="A55:C55"/>
    <mergeCell ref="A61:C61"/>
    <mergeCell ref="D61:E61"/>
    <mergeCell ref="A58:C58"/>
    <mergeCell ref="D58:E58"/>
    <mergeCell ref="A59:C59"/>
    <mergeCell ref="D59:E59"/>
    <mergeCell ref="A60:C60"/>
    <mergeCell ref="D60:E60"/>
    <mergeCell ref="A25:C25"/>
    <mergeCell ref="D25:E25"/>
    <mergeCell ref="A26:C26"/>
    <mergeCell ref="D26:E26"/>
    <mergeCell ref="A20:C20"/>
    <mergeCell ref="D20:E20"/>
    <mergeCell ref="A21:C21"/>
    <mergeCell ref="D21:E21"/>
    <mergeCell ref="A22:C22"/>
    <mergeCell ref="D22:E22"/>
    <mergeCell ref="A27:C27"/>
    <mergeCell ref="D27:E27"/>
    <mergeCell ref="A30:C30"/>
    <mergeCell ref="D30:E30"/>
    <mergeCell ref="A31:C31"/>
    <mergeCell ref="D31:E31"/>
    <mergeCell ref="A32:C32"/>
    <mergeCell ref="D32:E32"/>
    <mergeCell ref="A35:C35"/>
    <mergeCell ref="D35:E35"/>
    <mergeCell ref="A36:C36"/>
    <mergeCell ref="D36:E36"/>
    <mergeCell ref="A42:C42"/>
    <mergeCell ref="D42:E42"/>
    <mergeCell ref="A37:C37"/>
    <mergeCell ref="D37:E37"/>
    <mergeCell ref="A40:C40"/>
    <mergeCell ref="D40:E40"/>
    <mergeCell ref="A41:C41"/>
    <mergeCell ref="D41:E41"/>
  </mergeCells>
  <pageMargins left="0.25" right="0.25" top="0.75" bottom="0.75" header="0.3" footer="0.3"/>
  <pageSetup paperSize="5" scale="4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6D8A3-ECE4-4AC9-9A7B-A3FE2BA4183A}">
  <dimension ref="A1:AJ91"/>
  <sheetViews>
    <sheetView topLeftCell="A19" workbookViewId="0">
      <selection sqref="A1:XFD1048576"/>
    </sheetView>
  </sheetViews>
  <sheetFormatPr defaultColWidth="8" defaultRowHeight="14.4" x14ac:dyDescent="0.3"/>
  <cols>
    <col min="1" max="1" width="8" style="4"/>
    <col min="2" max="2" width="12.77734375" style="4" customWidth="1"/>
    <col min="3" max="3" width="11.6640625" style="4" customWidth="1"/>
    <col min="4" max="4" width="8" style="4"/>
    <col min="5" max="5" width="10.5546875" style="4" bestFit="1" customWidth="1"/>
    <col min="6" max="16384" width="8" style="4"/>
  </cols>
  <sheetData>
    <row r="1" spans="1:5" x14ac:dyDescent="0.3">
      <c r="B1" s="4" t="s">
        <v>30</v>
      </c>
      <c r="E1" s="15">
        <v>44559</v>
      </c>
    </row>
    <row r="2" spans="1:5" s="1" customFormat="1" ht="21" x14ac:dyDescent="0.4">
      <c r="A2" s="1" t="s">
        <v>0</v>
      </c>
      <c r="E2" s="14" t="s">
        <v>29</v>
      </c>
    </row>
    <row r="3" spans="1:5" s="2" customFormat="1" x14ac:dyDescent="0.3">
      <c r="A3" s="2" t="s">
        <v>1</v>
      </c>
    </row>
    <row r="4" spans="1:5" s="2" customFormat="1" x14ac:dyDescent="0.3">
      <c r="A4" s="2" t="s">
        <v>2</v>
      </c>
    </row>
    <row r="39" spans="2:36" x14ac:dyDescent="0.3">
      <c r="B39" s="3" t="s">
        <v>3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</row>
    <row r="40" spans="2:36" x14ac:dyDescent="0.3">
      <c r="B40" s="5" t="s">
        <v>4</v>
      </c>
      <c r="C40" s="5" t="s">
        <v>5</v>
      </c>
      <c r="D40" s="5">
        <v>2018</v>
      </c>
      <c r="E40" s="5">
        <v>2019</v>
      </c>
      <c r="F40" s="5">
        <v>2020</v>
      </c>
      <c r="G40" s="5">
        <v>2021</v>
      </c>
      <c r="H40" s="5">
        <v>2022</v>
      </c>
      <c r="I40" s="5">
        <v>2023</v>
      </c>
      <c r="J40" s="5">
        <v>2024</v>
      </c>
      <c r="K40" s="5">
        <v>2025</v>
      </c>
      <c r="L40" s="5">
        <v>2026</v>
      </c>
      <c r="M40" s="5">
        <v>2027</v>
      </c>
      <c r="N40" s="5">
        <v>2028</v>
      </c>
      <c r="O40" s="5">
        <v>2029</v>
      </c>
      <c r="P40" s="5">
        <v>2030</v>
      </c>
      <c r="Q40" s="5">
        <v>2031</v>
      </c>
      <c r="R40" s="5">
        <v>2032</v>
      </c>
      <c r="S40" s="5">
        <v>2033</v>
      </c>
      <c r="T40" s="5">
        <v>2034</v>
      </c>
      <c r="U40" s="5">
        <v>2035</v>
      </c>
      <c r="V40" s="5">
        <v>2036</v>
      </c>
      <c r="W40" s="5">
        <v>2037</v>
      </c>
      <c r="X40" s="5">
        <v>2038</v>
      </c>
      <c r="Y40" s="5">
        <v>2039</v>
      </c>
      <c r="Z40" s="5">
        <v>2040</v>
      </c>
      <c r="AA40" s="5">
        <v>2041</v>
      </c>
      <c r="AB40" s="5">
        <v>2042</v>
      </c>
      <c r="AC40" s="5">
        <v>2043</v>
      </c>
      <c r="AD40" s="5">
        <v>2044</v>
      </c>
      <c r="AE40" s="5">
        <v>2045</v>
      </c>
      <c r="AF40" s="5">
        <v>2046</v>
      </c>
      <c r="AG40" s="5">
        <v>2047</v>
      </c>
      <c r="AH40" s="5">
        <v>2048</v>
      </c>
      <c r="AI40" s="5">
        <v>2049</v>
      </c>
      <c r="AJ40" s="5">
        <v>2050</v>
      </c>
    </row>
    <row r="41" spans="2:36" x14ac:dyDescent="0.3">
      <c r="B41" s="6" t="s">
        <v>6</v>
      </c>
      <c r="C41" s="6" t="s">
        <v>7</v>
      </c>
      <c r="D41" s="7">
        <v>19.618452999999999</v>
      </c>
      <c r="E41" s="7">
        <v>19.649016980297755</v>
      </c>
      <c r="F41" s="7">
        <v>19.679703275199426</v>
      </c>
      <c r="G41" s="7">
        <v>19.710512245567514</v>
      </c>
      <c r="H41" s="7">
        <v>19.74144425351076</v>
      </c>
      <c r="I41" s="7">
        <v>19.772499662388199</v>
      </c>
      <c r="J41" s="7">
        <v>19.803678836813283</v>
      </c>
      <c r="K41" s="7">
        <v>19.834982142658028</v>
      </c>
      <c r="L41" s="7">
        <v>19.8664099470571</v>
      </c>
      <c r="M41" s="7">
        <v>19.897962618412034</v>
      </c>
      <c r="N41" s="7">
        <v>19.92964052639536</v>
      </c>
      <c r="O41" s="7">
        <v>19.961444041954767</v>
      </c>
      <c r="P41" s="7">
        <v>19.99337353731735</v>
      </c>
      <c r="Q41" s="7">
        <v>20.025429385993775</v>
      </c>
      <c r="R41" s="7">
        <v>20.057611962782524</v>
      </c>
      <c r="S41" s="7">
        <v>20.089921643774119</v>
      </c>
      <c r="T41" s="7">
        <v>20.122358806355393</v>
      </c>
      <c r="U41" s="7">
        <v>20.154923829213722</v>
      </c>
      <c r="V41" s="7">
        <v>20.187617092341352</v>
      </c>
      <c r="W41" s="7">
        <v>20.220438977039656</v>
      </c>
      <c r="X41" s="7">
        <v>20.253389865923463</v>
      </c>
      <c r="Y41" s="7">
        <v>20.286470142925374</v>
      </c>
      <c r="Z41" s="7">
        <v>20.319680193300094</v>
      </c>
      <c r="AA41" s="7">
        <v>20.353020403628808</v>
      </c>
      <c r="AB41" s="7">
        <v>20.386491161823528</v>
      </c>
      <c r="AC41" s="7">
        <v>20.420092857131493</v>
      </c>
      <c r="AD41" s="7">
        <v>20.453825880139547</v>
      </c>
      <c r="AE41" s="7">
        <v>20.487690622778562</v>
      </c>
      <c r="AF41" s="7">
        <v>20.52168747832787</v>
      </c>
      <c r="AG41" s="7">
        <v>20.555816841419706</v>
      </c>
      <c r="AH41" s="7">
        <v>20.590079108043646</v>
      </c>
      <c r="AI41" s="7">
        <v>20.624474675551113</v>
      </c>
      <c r="AJ41" s="7">
        <v>20.65900394265983</v>
      </c>
    </row>
    <row r="42" spans="2:36" x14ac:dyDescent="0.3">
      <c r="B42" s="6" t="s">
        <v>8</v>
      </c>
      <c r="C42" s="6" t="s">
        <v>9</v>
      </c>
      <c r="D42" s="7"/>
      <c r="E42" s="7"/>
      <c r="F42" s="8">
        <v>1783.9012900000002</v>
      </c>
      <c r="G42" s="8">
        <v>1817.4207952391002</v>
      </c>
      <c r="H42" s="8">
        <v>1851.570131981643</v>
      </c>
      <c r="I42" s="8">
        <v>1886.3611347615783</v>
      </c>
      <c r="J42" s="8">
        <v>1921.8058604837486</v>
      </c>
      <c r="K42" s="8">
        <v>1957.9165926022381</v>
      </c>
      <c r="L42" s="8">
        <v>1994.7058453772345</v>
      </c>
      <c r="M42" s="8">
        <v>2032.1863682118728</v>
      </c>
      <c r="N42" s="8">
        <v>2070.371150070574</v>
      </c>
      <c r="O42" s="8">
        <v>2109.2734239804004</v>
      </c>
      <c r="P42" s="8">
        <v>2148.9066716169923</v>
      </c>
      <c r="Q42" s="8">
        <v>2189.2846279766754</v>
      </c>
      <c r="R42" s="8">
        <v>2230.4212861363576</v>
      </c>
      <c r="S42" s="8">
        <v>2272.3309021028599</v>
      </c>
      <c r="T42" s="8">
        <v>2315.0279997533726</v>
      </c>
      <c r="U42" s="8">
        <v>2358.5273758687385</v>
      </c>
      <c r="V42" s="8">
        <v>2402.8441052613125</v>
      </c>
      <c r="W42" s="8">
        <v>2447.993545999173</v>
      </c>
      <c r="X42" s="8">
        <v>2493.9913447284976</v>
      </c>
      <c r="Y42" s="8">
        <v>2540.8534420959459</v>
      </c>
      <c r="Z42" s="8">
        <v>2588.5960782729294</v>
      </c>
      <c r="AA42" s="8">
        <v>2637.2357985836775</v>
      </c>
      <c r="AB42" s="8">
        <v>2686.7894592390649</v>
      </c>
      <c r="AC42" s="8">
        <v>2737.2742331781674</v>
      </c>
      <c r="AD42" s="8">
        <v>2788.7076160195852</v>
      </c>
      <c r="AE42" s="8">
        <v>2841.1074321245933</v>
      </c>
      <c r="AF42" s="8">
        <v>2894.4918407742148</v>
      </c>
      <c r="AG42" s="8">
        <v>2948.8793424623623</v>
      </c>
      <c r="AH42" s="8">
        <v>3004.2887853072307</v>
      </c>
      <c r="AI42" s="8">
        <v>3060.7393715831536</v>
      </c>
      <c r="AJ42" s="8">
        <v>3118.2506643752008</v>
      </c>
    </row>
    <row r="44" spans="2:36" x14ac:dyDescent="0.3">
      <c r="B44" s="3" t="s">
        <v>10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</row>
    <row r="45" spans="2:36" x14ac:dyDescent="0.3">
      <c r="B45" s="5" t="s">
        <v>11</v>
      </c>
      <c r="C45" s="5" t="s">
        <v>5</v>
      </c>
      <c r="D45" s="5">
        <v>2018</v>
      </c>
      <c r="E45" s="5">
        <v>2019</v>
      </c>
      <c r="F45" s="5">
        <v>2020</v>
      </c>
      <c r="G45" s="5">
        <v>2021</v>
      </c>
      <c r="H45" s="5">
        <v>2022</v>
      </c>
      <c r="I45" s="5">
        <v>2023</v>
      </c>
      <c r="J45" s="5">
        <v>2024</v>
      </c>
      <c r="K45" s="5">
        <v>2025</v>
      </c>
      <c r="L45" s="5">
        <v>2026</v>
      </c>
      <c r="M45" s="5">
        <v>2027</v>
      </c>
      <c r="N45" s="5">
        <v>2028</v>
      </c>
      <c r="O45" s="5">
        <v>2029</v>
      </c>
      <c r="P45" s="5">
        <v>2030</v>
      </c>
      <c r="Q45" s="5">
        <v>2031</v>
      </c>
      <c r="R45" s="5">
        <v>2032</v>
      </c>
      <c r="S45" s="5">
        <v>2033</v>
      </c>
      <c r="T45" s="5">
        <v>2034</v>
      </c>
      <c r="U45" s="5">
        <v>2035</v>
      </c>
      <c r="V45" s="5">
        <v>2036</v>
      </c>
      <c r="W45" s="5">
        <v>2037</v>
      </c>
      <c r="X45" s="5">
        <v>2038</v>
      </c>
      <c r="Y45" s="5">
        <v>2039</v>
      </c>
      <c r="Z45" s="5">
        <v>2040</v>
      </c>
      <c r="AA45" s="5">
        <v>2041</v>
      </c>
      <c r="AB45" s="5">
        <v>2042</v>
      </c>
      <c r="AC45" s="5">
        <v>2043</v>
      </c>
      <c r="AD45" s="5">
        <v>2044</v>
      </c>
      <c r="AE45" s="5">
        <v>2045</v>
      </c>
      <c r="AF45" s="5">
        <v>2046</v>
      </c>
      <c r="AG45" s="5">
        <v>2047</v>
      </c>
      <c r="AH45" s="5">
        <v>2048</v>
      </c>
      <c r="AI45" s="5">
        <v>2049</v>
      </c>
      <c r="AJ45" s="5">
        <v>2050</v>
      </c>
    </row>
    <row r="46" spans="2:36" x14ac:dyDescent="0.3">
      <c r="B46" s="6" t="s">
        <v>12</v>
      </c>
      <c r="C46" s="6" t="s">
        <v>13</v>
      </c>
      <c r="D46" s="9">
        <v>384.18040375064271</v>
      </c>
      <c r="E46" s="9">
        <v>383.51710109400341</v>
      </c>
      <c r="F46" s="9">
        <v>382.23792151182204</v>
      </c>
      <c r="G46" s="9">
        <v>378.62627322484371</v>
      </c>
      <c r="H46" s="9">
        <v>377.30170188725123</v>
      </c>
      <c r="I46" s="9">
        <v>373.1072339221293</v>
      </c>
      <c r="J46" s="9">
        <v>368.94363031164357</v>
      </c>
      <c r="K46" s="9">
        <v>366.5253136546188</v>
      </c>
      <c r="L46" s="9">
        <v>359.91265235579471</v>
      </c>
      <c r="M46" s="9">
        <v>353.01403075670839</v>
      </c>
      <c r="N46" s="9">
        <v>347.01678881169005</v>
      </c>
      <c r="O46" s="9">
        <v>340.32530528450201</v>
      </c>
      <c r="P46" s="9">
        <v>332.67221601431237</v>
      </c>
      <c r="Q46" s="9">
        <v>329.24795475434763</v>
      </c>
      <c r="R46" s="9">
        <v>326.00624982478598</v>
      </c>
      <c r="S46" s="9">
        <v>322.96685037310698</v>
      </c>
      <c r="T46" s="9">
        <v>319.98350176386828</v>
      </c>
      <c r="U46" s="9">
        <v>317.29256261929527</v>
      </c>
      <c r="V46" s="9">
        <v>316.06427896565134</v>
      </c>
      <c r="W46" s="9">
        <v>314.68476955201351</v>
      </c>
      <c r="X46" s="9">
        <v>313.42757262828053</v>
      </c>
      <c r="Y46" s="9">
        <v>312.29963314946656</v>
      </c>
      <c r="Z46" s="9">
        <v>311.36794871255637</v>
      </c>
      <c r="AA46" s="9">
        <v>310.68213817489681</v>
      </c>
      <c r="AB46" s="9">
        <v>309.97471638906376</v>
      </c>
      <c r="AC46" s="9">
        <v>309.62367317138245</v>
      </c>
      <c r="AD46" s="9">
        <v>309.49272537096454</v>
      </c>
      <c r="AE46" s="9">
        <v>309.32973389889389</v>
      </c>
      <c r="AF46" s="9">
        <v>309.03454390546756</v>
      </c>
      <c r="AG46" s="9">
        <v>308.87461682185227</v>
      </c>
      <c r="AH46" s="9">
        <v>308.71442015217144</v>
      </c>
      <c r="AI46" s="9">
        <v>308.76980242681589</v>
      </c>
      <c r="AJ46" s="9">
        <v>308.7963507289171</v>
      </c>
    </row>
    <row r="47" spans="2:36" x14ac:dyDescent="0.3">
      <c r="B47" s="6" t="s">
        <v>14</v>
      </c>
      <c r="C47" s="6" t="s">
        <v>13</v>
      </c>
      <c r="D47" s="9">
        <v>384.18040375008877</v>
      </c>
      <c r="E47" s="9">
        <v>383.63889588052501</v>
      </c>
      <c r="F47" s="9">
        <v>381.61609668672594</v>
      </c>
      <c r="G47" s="9">
        <v>375.73239765500387</v>
      </c>
      <c r="H47" s="9">
        <v>370.00693577427074</v>
      </c>
      <c r="I47" s="9">
        <v>360.95283373841983</v>
      </c>
      <c r="J47" s="9">
        <v>347.26264356119088</v>
      </c>
      <c r="K47" s="9">
        <v>334.34291413297569</v>
      </c>
      <c r="L47" s="9">
        <v>319.84485119143631</v>
      </c>
      <c r="M47" s="9">
        <v>302.71651677208945</v>
      </c>
      <c r="N47" s="9">
        <v>285.72996499404042</v>
      </c>
      <c r="O47" s="9">
        <v>267.15196388497691</v>
      </c>
      <c r="P47" s="9">
        <v>245.28718179577993</v>
      </c>
      <c r="Q47" s="9">
        <v>231.7605267742783</v>
      </c>
      <c r="R47" s="9">
        <v>219.23682729604195</v>
      </c>
      <c r="S47" s="9">
        <v>206.19241548400103</v>
      </c>
      <c r="T47" s="9">
        <v>193.40934122079966</v>
      </c>
      <c r="U47" s="9">
        <v>179.05976891006713</v>
      </c>
      <c r="V47" s="9">
        <v>165.18041702323751</v>
      </c>
      <c r="W47" s="9">
        <v>152.38148736272674</v>
      </c>
      <c r="X47" s="9">
        <v>140.79168951624993</v>
      </c>
      <c r="Y47" s="9">
        <v>128.55528729631371</v>
      </c>
      <c r="Z47" s="9">
        <v>115.76665703827794</v>
      </c>
      <c r="AA47" s="9">
        <v>108.00502678720358</v>
      </c>
      <c r="AB47" s="9">
        <v>99.891641547467088</v>
      </c>
      <c r="AC47" s="9">
        <v>92.971044988705501</v>
      </c>
      <c r="AD47" s="9">
        <v>86.639426258609745</v>
      </c>
      <c r="AE47" s="9">
        <v>79.393809766140834</v>
      </c>
      <c r="AF47" s="9">
        <v>75.322854850218732</v>
      </c>
      <c r="AG47" s="9">
        <v>71.950216418153971</v>
      </c>
      <c r="AH47" s="9">
        <v>68.050029133789153</v>
      </c>
      <c r="AI47" s="9">
        <v>65.124440110382437</v>
      </c>
      <c r="AJ47" s="9">
        <v>60.449053806847111</v>
      </c>
    </row>
    <row r="48" spans="2:36" x14ac:dyDescent="0.3">
      <c r="B48" s="6" t="s">
        <v>15</v>
      </c>
      <c r="C48" s="6" t="s">
        <v>13</v>
      </c>
      <c r="D48" s="9">
        <v>384.18040375008877</v>
      </c>
      <c r="E48" s="9">
        <v>383.50438658715069</v>
      </c>
      <c r="F48" s="9">
        <v>381.48456870086517</v>
      </c>
      <c r="G48" s="9">
        <v>375.5721926741187</v>
      </c>
      <c r="H48" s="9">
        <v>370.86814525500648</v>
      </c>
      <c r="I48" s="9">
        <v>362.70203624728856</v>
      </c>
      <c r="J48" s="9">
        <v>349.77865145313461</v>
      </c>
      <c r="K48" s="9">
        <v>337.57808533804604</v>
      </c>
      <c r="L48" s="9">
        <v>323.97828667711633</v>
      </c>
      <c r="M48" s="9">
        <v>301.47179186386694</v>
      </c>
      <c r="N48" s="9">
        <v>280.38583215846933</v>
      </c>
      <c r="O48" s="9">
        <v>264.50292621638278</v>
      </c>
      <c r="P48" s="9">
        <v>245.12643262955177</v>
      </c>
      <c r="Q48" s="9">
        <v>232.61597161666762</v>
      </c>
      <c r="R48" s="9">
        <v>220.89023171888252</v>
      </c>
      <c r="S48" s="9">
        <v>208.43270508627299</v>
      </c>
      <c r="T48" s="9">
        <v>196.07017850174998</v>
      </c>
      <c r="U48" s="9">
        <v>181.98755486598387</v>
      </c>
      <c r="V48" s="9">
        <v>168.0108696294912</v>
      </c>
      <c r="W48" s="9">
        <v>154.85662863036106</v>
      </c>
      <c r="X48" s="9">
        <v>142.79501826771124</v>
      </c>
      <c r="Y48" s="9">
        <v>130.08482715714655</v>
      </c>
      <c r="Z48" s="9">
        <v>116.7462314666318</v>
      </c>
      <c r="AA48" s="9">
        <v>108.68031627493332</v>
      </c>
      <c r="AB48" s="9">
        <v>100.34113505890402</v>
      </c>
      <c r="AC48" s="9">
        <v>93.403363203057779</v>
      </c>
      <c r="AD48" s="9">
        <v>87.127577158569551</v>
      </c>
      <c r="AE48" s="9">
        <v>79.914142154009511</v>
      </c>
      <c r="AF48" s="9">
        <v>75.876608419514184</v>
      </c>
      <c r="AG48" s="9">
        <v>72.497042538557807</v>
      </c>
      <c r="AH48" s="9">
        <v>68.630185749364855</v>
      </c>
      <c r="AI48" s="9">
        <v>65.832196555738378</v>
      </c>
      <c r="AJ48" s="9">
        <v>61.312139013924515</v>
      </c>
    </row>
    <row r="49" spans="2:36" x14ac:dyDescent="0.3">
      <c r="B49" s="6" t="s">
        <v>16</v>
      </c>
      <c r="C49" s="6" t="s">
        <v>13</v>
      </c>
      <c r="D49" s="9">
        <v>384.18040375008877</v>
      </c>
      <c r="E49" s="9">
        <v>383.63658738481536</v>
      </c>
      <c r="F49" s="9">
        <v>381.61362832627066</v>
      </c>
      <c r="G49" s="9">
        <v>375.69884190774735</v>
      </c>
      <c r="H49" s="9">
        <v>370.2668815529322</v>
      </c>
      <c r="I49" s="9">
        <v>361.53178295472912</v>
      </c>
      <c r="J49" s="9">
        <v>348.07056633838937</v>
      </c>
      <c r="K49" s="9">
        <v>335.35094752136803</v>
      </c>
      <c r="L49" s="9">
        <v>321.19089327085965</v>
      </c>
      <c r="M49" s="9">
        <v>298.34069221125247</v>
      </c>
      <c r="N49" s="9">
        <v>276.99364988581476</v>
      </c>
      <c r="O49" s="9">
        <v>260.27315809072297</v>
      </c>
      <c r="P49" s="9">
        <v>240.14987413642325</v>
      </c>
      <c r="Q49" s="9">
        <v>227.01166556587509</v>
      </c>
      <c r="R49" s="9">
        <v>214.76100542088523</v>
      </c>
      <c r="S49" s="9">
        <v>201.88169504351083</v>
      </c>
      <c r="T49" s="9">
        <v>189.19853772165794</v>
      </c>
      <c r="U49" s="9">
        <v>174.89139354287559</v>
      </c>
      <c r="V49" s="9">
        <v>161.0790671099802</v>
      </c>
      <c r="W49" s="9">
        <v>148.14532659571407</v>
      </c>
      <c r="X49" s="9">
        <v>136.34323152194298</v>
      </c>
      <c r="Y49" s="9">
        <v>123.91181150301065</v>
      </c>
      <c r="Z49" s="9">
        <v>110.93513090331328</v>
      </c>
      <c r="AA49" s="9">
        <v>100.64687583465901</v>
      </c>
      <c r="AB49" s="9">
        <v>90.797319772227965</v>
      </c>
      <c r="AC49" s="9">
        <v>82.297853758869394</v>
      </c>
      <c r="AD49" s="9">
        <v>74.434879993537479</v>
      </c>
      <c r="AE49" s="9">
        <v>67.351210354837406</v>
      </c>
      <c r="AF49" s="9">
        <v>60.92059073527691</v>
      </c>
      <c r="AG49" s="9">
        <v>55.165037121234462</v>
      </c>
      <c r="AH49" s="9">
        <v>49.741196246164378</v>
      </c>
      <c r="AI49" s="9">
        <v>44.473002959100668</v>
      </c>
      <c r="AJ49" s="9">
        <v>39.966757936762271</v>
      </c>
    </row>
    <row r="51" spans="2:36" x14ac:dyDescent="0.3">
      <c r="B51" s="3" t="s">
        <v>17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</row>
    <row r="52" spans="2:36" x14ac:dyDescent="0.3">
      <c r="B52" s="5" t="s">
        <v>11</v>
      </c>
      <c r="C52" s="5" t="s">
        <v>5</v>
      </c>
      <c r="D52" s="5">
        <v>2018</v>
      </c>
      <c r="E52" s="5">
        <v>2019</v>
      </c>
      <c r="F52" s="5">
        <v>2020</v>
      </c>
      <c r="G52" s="5">
        <v>2021</v>
      </c>
      <c r="H52" s="5">
        <v>2022</v>
      </c>
      <c r="I52" s="5">
        <v>2023</v>
      </c>
      <c r="J52" s="5">
        <v>2024</v>
      </c>
      <c r="K52" s="5">
        <v>2025</v>
      </c>
      <c r="L52" s="5">
        <v>2026</v>
      </c>
      <c r="M52" s="5">
        <v>2027</v>
      </c>
      <c r="N52" s="5">
        <v>2028</v>
      </c>
      <c r="O52" s="5">
        <v>2029</v>
      </c>
      <c r="P52" s="5">
        <v>2030</v>
      </c>
      <c r="Q52" s="5">
        <v>2031</v>
      </c>
      <c r="R52" s="5">
        <v>2032</v>
      </c>
      <c r="S52" s="5">
        <v>2033</v>
      </c>
      <c r="T52" s="5">
        <v>2034</v>
      </c>
      <c r="U52" s="5">
        <v>2035</v>
      </c>
      <c r="V52" s="5">
        <v>2036</v>
      </c>
      <c r="W52" s="5">
        <v>2037</v>
      </c>
      <c r="X52" s="5">
        <v>2038</v>
      </c>
      <c r="Y52" s="5">
        <v>2039</v>
      </c>
      <c r="Z52" s="5">
        <v>2040</v>
      </c>
      <c r="AA52" s="5">
        <v>2041</v>
      </c>
      <c r="AB52" s="5">
        <v>2042</v>
      </c>
      <c r="AC52" s="5">
        <v>2043</v>
      </c>
      <c r="AD52" s="5">
        <v>2044</v>
      </c>
      <c r="AE52" s="5">
        <v>2045</v>
      </c>
      <c r="AF52" s="5">
        <v>2046</v>
      </c>
      <c r="AG52" s="5">
        <v>2047</v>
      </c>
      <c r="AH52" s="5">
        <v>2048</v>
      </c>
      <c r="AI52" s="5">
        <v>2049</v>
      </c>
      <c r="AJ52" s="5">
        <v>2050</v>
      </c>
    </row>
    <row r="53" spans="2:36" x14ac:dyDescent="0.3">
      <c r="B53" s="6" t="s">
        <v>12</v>
      </c>
      <c r="C53" s="6" t="s">
        <v>18</v>
      </c>
      <c r="D53" s="10">
        <v>2823.8096824273912</v>
      </c>
      <c r="E53" s="10">
        <v>2812.9512577067999</v>
      </c>
      <c r="F53" s="10">
        <v>2802.6637698424161</v>
      </c>
      <c r="G53" s="10">
        <v>2783.5138050350229</v>
      </c>
      <c r="H53" s="10">
        <v>2760.6888145546332</v>
      </c>
      <c r="I53" s="10">
        <v>2735.8998085416315</v>
      </c>
      <c r="J53" s="10">
        <v>2707.7619753750769</v>
      </c>
      <c r="K53" s="10">
        <v>2676.3836505989198</v>
      </c>
      <c r="L53" s="10">
        <v>2652.8469552146125</v>
      </c>
      <c r="M53" s="10">
        <v>2628.8098590581671</v>
      </c>
      <c r="N53" s="10">
        <v>2604.7411540306957</v>
      </c>
      <c r="O53" s="10">
        <v>2581.0569827227632</v>
      </c>
      <c r="P53" s="10">
        <v>2557.2400892143605</v>
      </c>
      <c r="Q53" s="10">
        <v>2534.3981048166679</v>
      </c>
      <c r="R53" s="10">
        <v>2512.6510103531641</v>
      </c>
      <c r="S53" s="10">
        <v>2491.8521421065475</v>
      </c>
      <c r="T53" s="10">
        <v>2472.1282595423204</v>
      </c>
      <c r="U53" s="10">
        <v>2453.9065694943292</v>
      </c>
      <c r="V53" s="10">
        <v>2436.8519172021479</v>
      </c>
      <c r="W53" s="10">
        <v>2421.3732308060257</v>
      </c>
      <c r="X53" s="10">
        <v>2407.5822224769527</v>
      </c>
      <c r="Y53" s="10">
        <v>2395.5009204361631</v>
      </c>
      <c r="Z53" s="10">
        <v>2385.7869919246423</v>
      </c>
      <c r="AA53" s="10">
        <v>2377.5280388138781</v>
      </c>
      <c r="AB53" s="10">
        <v>2371.4485898943158</v>
      </c>
      <c r="AC53" s="10">
        <v>2366.55648263185</v>
      </c>
      <c r="AD53" s="10">
        <v>2364.13314532913</v>
      </c>
      <c r="AE53" s="10">
        <v>2361.9818479664004</v>
      </c>
      <c r="AF53" s="10">
        <v>2361.237644943531</v>
      </c>
      <c r="AG53" s="10">
        <v>2361.4215800036377</v>
      </c>
      <c r="AH53" s="10">
        <v>2361.6919254857717</v>
      </c>
      <c r="AI53" s="10">
        <v>2364.0304745584331</v>
      </c>
      <c r="AJ53" s="10">
        <v>2366.1644998503639</v>
      </c>
    </row>
    <row r="54" spans="2:36" x14ac:dyDescent="0.3">
      <c r="B54" s="6" t="s">
        <v>14</v>
      </c>
      <c r="C54" s="6" t="s">
        <v>18</v>
      </c>
      <c r="D54" s="10">
        <v>2823.8096824228796</v>
      </c>
      <c r="E54" s="10">
        <v>2812.7844983140362</v>
      </c>
      <c r="F54" s="10">
        <v>2801.8246129517133</v>
      </c>
      <c r="G54" s="10">
        <v>2769.6156213366689</v>
      </c>
      <c r="H54" s="10">
        <v>2731.2532052891424</v>
      </c>
      <c r="I54" s="10">
        <v>2685.82157508316</v>
      </c>
      <c r="J54" s="10">
        <v>2634.0778407775292</v>
      </c>
      <c r="K54" s="10">
        <v>2574.7015565709257</v>
      </c>
      <c r="L54" s="10">
        <v>2515.3677646566257</v>
      </c>
      <c r="M54" s="10">
        <v>2447.1158724039446</v>
      </c>
      <c r="N54" s="10">
        <v>2371.4371243188089</v>
      </c>
      <c r="O54" s="10">
        <v>2291.2056479734356</v>
      </c>
      <c r="P54" s="10">
        <v>2205.2943769029557</v>
      </c>
      <c r="Q54" s="10">
        <v>2129.1742001195207</v>
      </c>
      <c r="R54" s="10">
        <v>2053.9703564202164</v>
      </c>
      <c r="S54" s="10">
        <v>1980.6474589072216</v>
      </c>
      <c r="T54" s="10">
        <v>1908.8567788736002</v>
      </c>
      <c r="U54" s="10">
        <v>1839.2932324819442</v>
      </c>
      <c r="V54" s="10">
        <v>1774.0424819081379</v>
      </c>
      <c r="W54" s="10">
        <v>1712.374202469347</v>
      </c>
      <c r="X54" s="10">
        <v>1654.1519771383134</v>
      </c>
      <c r="Y54" s="10">
        <v>1600.1640489368142</v>
      </c>
      <c r="Z54" s="10">
        <v>1550.9658405105492</v>
      </c>
      <c r="AA54" s="10">
        <v>1506.698617790116</v>
      </c>
      <c r="AB54" s="10">
        <v>1467.6512329653849</v>
      </c>
      <c r="AC54" s="10">
        <v>1434.1063348581295</v>
      </c>
      <c r="AD54" s="10">
        <v>1405.11840518396</v>
      </c>
      <c r="AE54" s="10">
        <v>1379.8583857533372</v>
      </c>
      <c r="AF54" s="10">
        <v>1358.6019755271982</v>
      </c>
      <c r="AG54" s="10">
        <v>1340.3430533328635</v>
      </c>
      <c r="AH54" s="10">
        <v>1324.2441855549116</v>
      </c>
      <c r="AI54" s="10">
        <v>1312.4092156175052</v>
      </c>
      <c r="AJ54" s="10">
        <v>1302.563828945468</v>
      </c>
    </row>
    <row r="55" spans="2:36" x14ac:dyDescent="0.3">
      <c r="B55" s="6" t="s">
        <v>15</v>
      </c>
      <c r="C55" s="6" t="s">
        <v>18</v>
      </c>
      <c r="D55" s="10">
        <v>2823.8096824256854</v>
      </c>
      <c r="E55" s="10">
        <v>2812.771449839202</v>
      </c>
      <c r="F55" s="10">
        <v>2801.7841191462053</v>
      </c>
      <c r="G55" s="10">
        <v>2769.543903824725</v>
      </c>
      <c r="H55" s="10">
        <v>2731.3073603957173</v>
      </c>
      <c r="I55" s="10">
        <v>2686.0408759874426</v>
      </c>
      <c r="J55" s="10">
        <v>2634.4516372945277</v>
      </c>
      <c r="K55" s="10">
        <v>2575.1744848786489</v>
      </c>
      <c r="L55" s="10">
        <v>2515.8289044094245</v>
      </c>
      <c r="M55" s="10">
        <v>2399.0043338792148</v>
      </c>
      <c r="N55" s="10">
        <v>2285.7592151265662</v>
      </c>
      <c r="O55" s="10">
        <v>2218.5622786241292</v>
      </c>
      <c r="P55" s="10">
        <v>2144.4978508942895</v>
      </c>
      <c r="Q55" s="10">
        <v>2078.1117343802734</v>
      </c>
      <c r="R55" s="10">
        <v>2010.9802524369788</v>
      </c>
      <c r="S55" s="10">
        <v>1944.133988330168</v>
      </c>
      <c r="T55" s="10">
        <v>1877.5298324472767</v>
      </c>
      <c r="U55" s="10">
        <v>1811.9147679743201</v>
      </c>
      <c r="V55" s="10">
        <v>1749.4194915965038</v>
      </c>
      <c r="W55" s="10">
        <v>1688.2976752048987</v>
      </c>
      <c r="X55" s="10">
        <v>1629.5279398321595</v>
      </c>
      <c r="Y55" s="10">
        <v>1574.761399333695</v>
      </c>
      <c r="Z55" s="10">
        <v>1524.6978207359623</v>
      </c>
      <c r="AA55" s="10">
        <v>1479.6057108320388</v>
      </c>
      <c r="AB55" s="10">
        <v>1439.8112901968618</v>
      </c>
      <c r="AC55" s="10">
        <v>1405.6579101245363</v>
      </c>
      <c r="AD55" s="10">
        <v>1376.2020661541605</v>
      </c>
      <c r="AE55" s="10">
        <v>1350.5671904835067</v>
      </c>
      <c r="AF55" s="10">
        <v>1328.9998033033926</v>
      </c>
      <c r="AG55" s="10">
        <v>1310.4533482819184</v>
      </c>
      <c r="AH55" s="10">
        <v>1294.059815915964</v>
      </c>
      <c r="AI55" s="10">
        <v>1281.9508099408135</v>
      </c>
      <c r="AJ55" s="10">
        <v>1271.8020317945216</v>
      </c>
    </row>
    <row r="56" spans="2:36" x14ac:dyDescent="0.3">
      <c r="B56" s="6" t="s">
        <v>16</v>
      </c>
      <c r="C56" s="6" t="s">
        <v>18</v>
      </c>
      <c r="D56" s="10">
        <v>2823.8096824190316</v>
      </c>
      <c r="E56" s="10">
        <v>2812.7714498478545</v>
      </c>
      <c r="F56" s="10">
        <v>2801.7841191849921</v>
      </c>
      <c r="G56" s="10">
        <v>2769.5439038813606</v>
      </c>
      <c r="H56" s="10">
        <v>2726.5091625856771</v>
      </c>
      <c r="I56" s="10">
        <v>2676.6115103940774</v>
      </c>
      <c r="J56" s="10">
        <v>2620.5916552065733</v>
      </c>
      <c r="K56" s="10">
        <v>2557.1349004000253</v>
      </c>
      <c r="L56" s="10">
        <v>2493.8959403380122</v>
      </c>
      <c r="M56" s="10">
        <v>2374.7471540512502</v>
      </c>
      <c r="N56" s="10">
        <v>2259.6608933941075</v>
      </c>
      <c r="O56" s="10">
        <v>2189.7457772689477</v>
      </c>
      <c r="P56" s="10">
        <v>2113.3873896196733</v>
      </c>
      <c r="Q56" s="10">
        <v>2045.0287180677622</v>
      </c>
      <c r="R56" s="10">
        <v>1976.2279272359915</v>
      </c>
      <c r="S56" s="10">
        <v>1908.0151831956659</v>
      </c>
      <c r="T56" s="10">
        <v>1840.332215585393</v>
      </c>
      <c r="U56" s="10">
        <v>1773.9001684536067</v>
      </c>
      <c r="V56" s="10">
        <v>1713.3892124609115</v>
      </c>
      <c r="W56" s="10">
        <v>1654.3078530110979</v>
      </c>
      <c r="X56" s="10">
        <v>1597.5330627390676</v>
      </c>
      <c r="Y56" s="10">
        <v>1544.6152106170591</v>
      </c>
      <c r="Z56" s="10">
        <v>1496.2317306926318</v>
      </c>
      <c r="AA56" s="10">
        <v>1452.7513203248707</v>
      </c>
      <c r="AB56" s="10">
        <v>1414.5080771609014</v>
      </c>
      <c r="AC56" s="10">
        <v>1381.8045902617512</v>
      </c>
      <c r="AD56" s="10">
        <v>1353.7690009261307</v>
      </c>
      <c r="AE56" s="10">
        <v>1329.5655716653473</v>
      </c>
      <c r="AF56" s="10">
        <v>1309.423841207037</v>
      </c>
      <c r="AG56" s="10">
        <v>1292.3231172518588</v>
      </c>
      <c r="AH56" s="10">
        <v>1277.4446123329685</v>
      </c>
      <c r="AI56" s="10">
        <v>1266.737814365564</v>
      </c>
      <c r="AJ56" s="10">
        <v>1258.0951953194033</v>
      </c>
    </row>
    <row r="58" spans="2:36" x14ac:dyDescent="0.3">
      <c r="B58" s="3" t="s">
        <v>19</v>
      </c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</row>
    <row r="59" spans="2:36" x14ac:dyDescent="0.3">
      <c r="B59" s="5" t="s">
        <v>11</v>
      </c>
      <c r="C59" s="5" t="s">
        <v>5</v>
      </c>
      <c r="D59" s="5">
        <v>2018</v>
      </c>
      <c r="E59" s="5">
        <v>2019</v>
      </c>
      <c r="F59" s="5">
        <v>2020</v>
      </c>
      <c r="G59" s="5">
        <v>2021</v>
      </c>
      <c r="H59" s="5">
        <v>2022</v>
      </c>
      <c r="I59" s="5">
        <v>2023</v>
      </c>
      <c r="J59" s="5">
        <v>2024</v>
      </c>
      <c r="K59" s="5">
        <v>2025</v>
      </c>
      <c r="L59" s="5">
        <v>2026</v>
      </c>
      <c r="M59" s="5">
        <v>2027</v>
      </c>
      <c r="N59" s="5">
        <v>2028</v>
      </c>
      <c r="O59" s="5">
        <v>2029</v>
      </c>
      <c r="P59" s="5">
        <v>2030</v>
      </c>
      <c r="Q59" s="5">
        <v>2031</v>
      </c>
      <c r="R59" s="5">
        <v>2032</v>
      </c>
      <c r="S59" s="5">
        <v>2033</v>
      </c>
      <c r="T59" s="5">
        <v>2034</v>
      </c>
      <c r="U59" s="5">
        <v>2035</v>
      </c>
      <c r="V59" s="5">
        <v>2036</v>
      </c>
      <c r="W59" s="5">
        <v>2037</v>
      </c>
      <c r="X59" s="5">
        <v>2038</v>
      </c>
      <c r="Y59" s="5">
        <v>2039</v>
      </c>
      <c r="Z59" s="5">
        <v>2040</v>
      </c>
      <c r="AA59" s="5">
        <v>2041</v>
      </c>
      <c r="AB59" s="5">
        <v>2042</v>
      </c>
      <c r="AC59" s="5">
        <v>2043</v>
      </c>
      <c r="AD59" s="5">
        <v>2044</v>
      </c>
      <c r="AE59" s="5">
        <v>2045</v>
      </c>
      <c r="AF59" s="5">
        <v>2046</v>
      </c>
      <c r="AG59" s="5">
        <v>2047</v>
      </c>
      <c r="AH59" s="5">
        <v>2048</v>
      </c>
      <c r="AI59" s="5">
        <v>2049</v>
      </c>
      <c r="AJ59" s="5">
        <v>2050</v>
      </c>
    </row>
    <row r="60" spans="2:36" x14ac:dyDescent="0.3">
      <c r="B60" s="6" t="s">
        <v>12</v>
      </c>
      <c r="C60" s="6" t="s">
        <v>20</v>
      </c>
      <c r="D60" s="11">
        <v>143.93640938087174</v>
      </c>
      <c r="E60" s="11">
        <v>143.15989754232342</v>
      </c>
      <c r="F60" s="11">
        <v>142.41392416593817</v>
      </c>
      <c r="G60" s="11">
        <v>141.21975980918393</v>
      </c>
      <c r="H60" s="11">
        <v>139.84229213947609</v>
      </c>
      <c r="I60" s="11">
        <v>138.36893944906402</v>
      </c>
      <c r="J60" s="11">
        <v>136.73025086336926</v>
      </c>
      <c r="K60" s="11">
        <v>134.93249609955362</v>
      </c>
      <c r="L60" s="11">
        <v>133.53429040698873</v>
      </c>
      <c r="M60" s="11">
        <v>132.1145239576272</v>
      </c>
      <c r="N60" s="11">
        <v>130.69684576502547</v>
      </c>
      <c r="O60" s="11">
        <v>129.30211748698756</v>
      </c>
      <c r="P60" s="11">
        <v>127.90438214147842</v>
      </c>
      <c r="Q60" s="11">
        <v>126.55898937124822</v>
      </c>
      <c r="R60" s="11">
        <v>125.27169311159575</v>
      </c>
      <c r="S60" s="11">
        <v>124.03493583952202</v>
      </c>
      <c r="T60" s="11">
        <v>122.85479467553922</v>
      </c>
      <c r="U60" s="11">
        <v>121.75221252573002</v>
      </c>
      <c r="V60" s="11">
        <v>120.71023073479164</v>
      </c>
      <c r="W60" s="11">
        <v>119.74879643095282</v>
      </c>
      <c r="X60" s="11">
        <v>118.87304981610681</v>
      </c>
      <c r="Y60" s="11">
        <v>118.08367367802333</v>
      </c>
      <c r="Z60" s="11">
        <v>117.4126250624405</v>
      </c>
      <c r="AA60" s="11">
        <v>116.81450672500583</v>
      </c>
      <c r="AB60" s="11">
        <v>116.32450974865037</v>
      </c>
      <c r="AC60" s="11">
        <v>115.89352209068707</v>
      </c>
      <c r="AD60" s="11">
        <v>115.58390880919147</v>
      </c>
      <c r="AE60" s="11">
        <v>115.28785217697055</v>
      </c>
      <c r="AF60" s="11">
        <v>115.06059857100637</v>
      </c>
      <c r="AG60" s="11">
        <v>114.87850851275361</v>
      </c>
      <c r="AH60" s="11">
        <v>114.70047847281759</v>
      </c>
      <c r="AI60" s="11">
        <v>114.62257884128451</v>
      </c>
      <c r="AJ60" s="11">
        <v>114.53429731742052</v>
      </c>
    </row>
    <row r="61" spans="2:36" x14ac:dyDescent="0.3">
      <c r="B61" s="6" t="s">
        <v>14</v>
      </c>
      <c r="C61" s="6" t="s">
        <v>20</v>
      </c>
      <c r="D61" s="11">
        <v>143.93640938064178</v>
      </c>
      <c r="E61" s="11">
        <v>143.15141063466129</v>
      </c>
      <c r="F61" s="11">
        <v>142.37128343711376</v>
      </c>
      <c r="G61" s="11">
        <v>140.51464451206732</v>
      </c>
      <c r="H61" s="11">
        <v>138.35123561455868</v>
      </c>
      <c r="I61" s="11">
        <v>135.83621802721305</v>
      </c>
      <c r="J61" s="11">
        <v>133.00952123506528</v>
      </c>
      <c r="K61" s="11">
        <v>129.80609400366708</v>
      </c>
      <c r="L61" s="11">
        <v>126.614107499037</v>
      </c>
      <c r="M61" s="11">
        <v>122.98323799943081</v>
      </c>
      <c r="N61" s="11">
        <v>118.99046152779388</v>
      </c>
      <c r="O61" s="11">
        <v>114.7815580454902</v>
      </c>
      <c r="P61" s="11">
        <v>110.30126420570319</v>
      </c>
      <c r="Q61" s="11">
        <v>106.32352291076025</v>
      </c>
      <c r="R61" s="11">
        <v>102.40353439040587</v>
      </c>
      <c r="S61" s="11">
        <v>98.589108211929016</v>
      </c>
      <c r="T61" s="11">
        <v>94.862475977255301</v>
      </c>
      <c r="U61" s="11">
        <v>91.257761531004419</v>
      </c>
      <c r="V61" s="11">
        <v>87.877755645621136</v>
      </c>
      <c r="W61" s="11">
        <v>84.685312935775073</v>
      </c>
      <c r="X61" s="11">
        <v>81.672845291021687</v>
      </c>
      <c r="Y61" s="11">
        <v>78.878387302625399</v>
      </c>
      <c r="Z61" s="11">
        <v>76.3282603739965</v>
      </c>
      <c r="AA61" s="11">
        <v>74.028256637598702</v>
      </c>
      <c r="AB61" s="11">
        <v>71.991360421736573</v>
      </c>
      <c r="AC61" s="11">
        <v>70.230157369597052</v>
      </c>
      <c r="AD61" s="11">
        <v>68.697094295122326</v>
      </c>
      <c r="AE61" s="11">
        <v>67.350606330378071</v>
      </c>
      <c r="AF61" s="11">
        <v>66.203228996736414</v>
      </c>
      <c r="AG61" s="11">
        <v>65.205049435549043</v>
      </c>
      <c r="AH61" s="11">
        <v>64.314672061536044</v>
      </c>
      <c r="AI61" s="11">
        <v>63.633582734268401</v>
      </c>
      <c r="AJ61" s="11">
        <v>63.050659778216009</v>
      </c>
    </row>
    <row r="62" spans="2:36" x14ac:dyDescent="0.3">
      <c r="B62" s="6" t="s">
        <v>15</v>
      </c>
      <c r="C62" s="6" t="s">
        <v>20</v>
      </c>
      <c r="D62" s="11">
        <v>143.9364093807848</v>
      </c>
      <c r="E62" s="11">
        <v>143.15074655691902</v>
      </c>
      <c r="F62" s="11">
        <v>142.36922579402119</v>
      </c>
      <c r="G62" s="11">
        <v>140.51100597081327</v>
      </c>
      <c r="H62" s="11">
        <v>138.35397883364027</v>
      </c>
      <c r="I62" s="11">
        <v>135.84730923510418</v>
      </c>
      <c r="J62" s="11">
        <v>133.02839634004343</v>
      </c>
      <c r="K62" s="11">
        <v>129.82993714626846</v>
      </c>
      <c r="L62" s="11">
        <v>126.63731953150929</v>
      </c>
      <c r="M62" s="11">
        <v>120.56532519863927</v>
      </c>
      <c r="N62" s="11">
        <v>114.69144223144639</v>
      </c>
      <c r="O62" s="11">
        <v>111.14237396659163</v>
      </c>
      <c r="P62" s="11">
        <v>107.26043040668522</v>
      </c>
      <c r="Q62" s="11">
        <v>103.7736417194505</v>
      </c>
      <c r="R62" s="11">
        <v>100.26020326688993</v>
      </c>
      <c r="S62" s="11">
        <v>96.77160632095628</v>
      </c>
      <c r="T62" s="11">
        <v>93.305653204746676</v>
      </c>
      <c r="U62" s="11">
        <v>89.899360738244283</v>
      </c>
      <c r="V62" s="11">
        <v>86.658048029858236</v>
      </c>
      <c r="W62" s="11">
        <v>83.494610434618338</v>
      </c>
      <c r="X62" s="11">
        <v>80.457046974336734</v>
      </c>
      <c r="Y62" s="11">
        <v>77.626190669887009</v>
      </c>
      <c r="Z62" s="11">
        <v>75.035522519625744</v>
      </c>
      <c r="AA62" s="11">
        <v>72.697107431201459</v>
      </c>
      <c r="AB62" s="11">
        <v>70.62575304244136</v>
      </c>
      <c r="AC62" s="11">
        <v>68.836998928417003</v>
      </c>
      <c r="AD62" s="11">
        <v>67.283356875079221</v>
      </c>
      <c r="AE62" s="11">
        <v>65.920909064388312</v>
      </c>
      <c r="AF62" s="11">
        <v>64.760746634841595</v>
      </c>
      <c r="AG62" s="11">
        <v>63.750974159361633</v>
      </c>
      <c r="AH62" s="11">
        <v>62.848705394746702</v>
      </c>
      <c r="AI62" s="11">
        <v>62.156773935215789</v>
      </c>
      <c r="AJ62" s="11">
        <v>61.561633625922923</v>
      </c>
    </row>
    <row r="63" spans="2:36" x14ac:dyDescent="0.3">
      <c r="B63" s="6" t="s">
        <v>16</v>
      </c>
      <c r="C63" s="6" t="s">
        <v>20</v>
      </c>
      <c r="D63" s="11">
        <v>143.93640938044564</v>
      </c>
      <c r="E63" s="11">
        <v>143.15074655735935</v>
      </c>
      <c r="F63" s="11">
        <v>142.36922579599209</v>
      </c>
      <c r="G63" s="11">
        <v>140.51100597368665</v>
      </c>
      <c r="H63" s="11">
        <v>138.11092681837616</v>
      </c>
      <c r="I63" s="11">
        <v>135.37041629013669</v>
      </c>
      <c r="J63" s="11">
        <v>132.32852728025085</v>
      </c>
      <c r="K63" s="11">
        <v>128.9204538732875</v>
      </c>
      <c r="L63" s="11">
        <v>125.53329700656077</v>
      </c>
      <c r="M63" s="11">
        <v>119.34624662797602</v>
      </c>
      <c r="N63" s="11">
        <v>113.38191927753795</v>
      </c>
      <c r="O63" s="11">
        <v>109.69876591425758</v>
      </c>
      <c r="P63" s="11">
        <v>105.70439179136355</v>
      </c>
      <c r="Q63" s="11">
        <v>102.1215914350431</v>
      </c>
      <c r="R63" s="11">
        <v>98.52757800394879</v>
      </c>
      <c r="S63" s="11">
        <v>94.973749376815576</v>
      </c>
      <c r="T63" s="11">
        <v>91.457081811111891</v>
      </c>
      <c r="U63" s="11">
        <v>88.013241006766421</v>
      </c>
      <c r="V63" s="11">
        <v>84.873276752951995</v>
      </c>
      <c r="W63" s="11">
        <v>81.813646819911639</v>
      </c>
      <c r="X63" s="11">
        <v>78.877317491771265</v>
      </c>
      <c r="Y63" s="11">
        <v>76.140166314528713</v>
      </c>
      <c r="Z63" s="11">
        <v>73.63461021330329</v>
      </c>
      <c r="AA63" s="11">
        <v>71.377677195560366</v>
      </c>
      <c r="AB63" s="11">
        <v>69.384577558386297</v>
      </c>
      <c r="AC63" s="11">
        <v>67.668869085439596</v>
      </c>
      <c r="AD63" s="11">
        <v>66.18659065835827</v>
      </c>
      <c r="AE63" s="11">
        <v>64.895824334008338</v>
      </c>
      <c r="AF63" s="11">
        <v>63.80683082664946</v>
      </c>
      <c r="AG63" s="11">
        <v>62.868974131343904</v>
      </c>
      <c r="AH63" s="11">
        <v>62.041753488646222</v>
      </c>
      <c r="AI63" s="11">
        <v>61.419155362400282</v>
      </c>
      <c r="AJ63" s="11">
        <v>60.898153599820873</v>
      </c>
    </row>
    <row r="65" spans="2:36" x14ac:dyDescent="0.3">
      <c r="B65" s="3" t="s">
        <v>21</v>
      </c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</row>
    <row r="66" spans="2:36" x14ac:dyDescent="0.3">
      <c r="B66" s="5" t="s">
        <v>11</v>
      </c>
      <c r="C66" s="5" t="s">
        <v>5</v>
      </c>
      <c r="D66" s="5">
        <v>2018</v>
      </c>
      <c r="E66" s="5">
        <v>2019</v>
      </c>
      <c r="F66" s="5">
        <v>2020</v>
      </c>
      <c r="G66" s="5">
        <v>2021</v>
      </c>
      <c r="H66" s="5">
        <v>2022</v>
      </c>
      <c r="I66" s="5">
        <v>2023</v>
      </c>
      <c r="J66" s="5">
        <v>2024</v>
      </c>
      <c r="K66" s="5">
        <v>2025</v>
      </c>
      <c r="L66" s="5">
        <v>2026</v>
      </c>
      <c r="M66" s="5">
        <v>2027</v>
      </c>
      <c r="N66" s="5">
        <v>2028</v>
      </c>
      <c r="O66" s="5">
        <v>2029</v>
      </c>
      <c r="P66" s="5">
        <v>2030</v>
      </c>
      <c r="Q66" s="5">
        <v>2031</v>
      </c>
      <c r="R66" s="5">
        <v>2032</v>
      </c>
      <c r="S66" s="5">
        <v>2033</v>
      </c>
      <c r="T66" s="5">
        <v>2034</v>
      </c>
      <c r="U66" s="5">
        <v>2035</v>
      </c>
      <c r="V66" s="5">
        <v>2036</v>
      </c>
      <c r="W66" s="5">
        <v>2037</v>
      </c>
      <c r="X66" s="5">
        <v>2038</v>
      </c>
      <c r="Y66" s="5">
        <v>2039</v>
      </c>
      <c r="Z66" s="5">
        <v>2040</v>
      </c>
      <c r="AA66" s="5">
        <v>2041</v>
      </c>
      <c r="AB66" s="5">
        <v>2042</v>
      </c>
      <c r="AC66" s="5">
        <v>2043</v>
      </c>
      <c r="AD66" s="5">
        <v>2044</v>
      </c>
      <c r="AE66" s="5">
        <v>2045</v>
      </c>
      <c r="AF66" s="5">
        <v>2046</v>
      </c>
      <c r="AG66" s="5">
        <v>2047</v>
      </c>
      <c r="AH66" s="5">
        <v>2048</v>
      </c>
      <c r="AI66" s="5">
        <v>2049</v>
      </c>
      <c r="AJ66" s="5">
        <v>2050</v>
      </c>
    </row>
    <row r="67" spans="2:36" x14ac:dyDescent="0.3">
      <c r="B67" s="6" t="s">
        <v>12</v>
      </c>
      <c r="C67" s="6" t="s">
        <v>22</v>
      </c>
      <c r="D67" s="11"/>
      <c r="E67" s="11"/>
      <c r="F67" s="11">
        <v>1571.0868003478017</v>
      </c>
      <c r="G67" s="11">
        <v>1531.5736522475652</v>
      </c>
      <c r="H67" s="11">
        <v>1490.9987836107541</v>
      </c>
      <c r="I67" s="11">
        <v>1450.3584484035866</v>
      </c>
      <c r="J67" s="11">
        <v>1408.9674878468165</v>
      </c>
      <c r="K67" s="11">
        <v>1366.9548849584944</v>
      </c>
      <c r="L67" s="11">
        <v>1329.9439420416959</v>
      </c>
      <c r="M67" s="11">
        <v>1293.5869958478588</v>
      </c>
      <c r="N67" s="11">
        <v>1258.1034825286793</v>
      </c>
      <c r="O67" s="11">
        <v>1223.6711245581723</v>
      </c>
      <c r="P67" s="11">
        <v>1190.0191492681759</v>
      </c>
      <c r="Q67" s="11">
        <v>1157.6375554050021</v>
      </c>
      <c r="R67" s="11">
        <v>1126.53650947965</v>
      </c>
      <c r="S67" s="11">
        <v>1096.6061940188986</v>
      </c>
      <c r="T67" s="11">
        <v>1067.8610625036431</v>
      </c>
      <c r="U67" s="11">
        <v>1040.4401469329814</v>
      </c>
      <c r="V67" s="11">
        <v>1014.1531495390697</v>
      </c>
      <c r="W67" s="11">
        <v>989.12565956856645</v>
      </c>
      <c r="X67" s="11">
        <v>965.35307853646475</v>
      </c>
      <c r="Y67" s="11">
        <v>942.79381909572805</v>
      </c>
      <c r="Z67" s="11">
        <v>921.6528650218778</v>
      </c>
      <c r="AA67" s="11">
        <v>901.52273835002734</v>
      </c>
      <c r="AB67" s="11">
        <v>882.63283218549702</v>
      </c>
      <c r="AC67" s="11">
        <v>864.56682123665485</v>
      </c>
      <c r="AD67" s="11">
        <v>847.75224614745935</v>
      </c>
      <c r="AE67" s="11">
        <v>831.35956819489195</v>
      </c>
      <c r="AF67" s="11">
        <v>815.76932146816853</v>
      </c>
      <c r="AG67" s="11">
        <v>800.78609728121739</v>
      </c>
      <c r="AH67" s="11">
        <v>786.10682735822797</v>
      </c>
      <c r="AI67" s="11">
        <v>772.37235437516165</v>
      </c>
      <c r="AJ67" s="11">
        <v>758.8115114935664</v>
      </c>
    </row>
    <row r="68" spans="2:36" x14ac:dyDescent="0.3">
      <c r="B68" s="6" t="s">
        <v>14</v>
      </c>
      <c r="C68" s="6" t="s">
        <v>22</v>
      </c>
      <c r="D68" s="11"/>
      <c r="E68" s="11"/>
      <c r="F68" s="11">
        <v>1570.6163948968908</v>
      </c>
      <c r="G68" s="11">
        <v>1523.9264503806328</v>
      </c>
      <c r="H68" s="11">
        <v>1475.1011361184674</v>
      </c>
      <c r="I68" s="11">
        <v>1423.81091594247</v>
      </c>
      <c r="J68" s="11">
        <v>1370.6263962138664</v>
      </c>
      <c r="K68" s="11">
        <v>1315.0210618261974</v>
      </c>
      <c r="L68" s="11">
        <v>1261.0219048016702</v>
      </c>
      <c r="M68" s="11">
        <v>1204.1788640463963</v>
      </c>
      <c r="N68" s="11">
        <v>1145.4164265368422</v>
      </c>
      <c r="O68" s="11">
        <v>1086.2535041330543</v>
      </c>
      <c r="P68" s="11">
        <v>1026.2401834527011</v>
      </c>
      <c r="Q68" s="11">
        <v>972.54334722447288</v>
      </c>
      <c r="R68" s="11">
        <v>920.88896801115186</v>
      </c>
      <c r="S68" s="11">
        <v>871.63689807425999</v>
      </c>
      <c r="T68" s="11">
        <v>824.55019078687462</v>
      </c>
      <c r="U68" s="11">
        <v>779.8481591948705</v>
      </c>
      <c r="V68" s="11">
        <v>738.30943839579993</v>
      </c>
      <c r="W68" s="11">
        <v>699.50110990608209</v>
      </c>
      <c r="X68" s="11">
        <v>663.25489887311085</v>
      </c>
      <c r="Y68" s="11">
        <v>629.77424137334003</v>
      </c>
      <c r="Z68" s="11">
        <v>599.15328371559974</v>
      </c>
      <c r="AA68" s="11">
        <v>571.31736896612949</v>
      </c>
      <c r="AB68" s="11">
        <v>546.24720516100422</v>
      </c>
      <c r="AC68" s="11">
        <v>523.91766870688423</v>
      </c>
      <c r="AD68" s="11">
        <v>503.86006661735735</v>
      </c>
      <c r="AE68" s="11">
        <v>485.67624376015681</v>
      </c>
      <c r="AF68" s="11">
        <v>469.37495431453738</v>
      </c>
      <c r="AG68" s="11">
        <v>454.52624460845362</v>
      </c>
      <c r="AH68" s="11">
        <v>440.78458503432091</v>
      </c>
      <c r="AI68" s="11">
        <v>428.78829468536799</v>
      </c>
      <c r="AJ68" s="11">
        <v>417.72261730807992</v>
      </c>
    </row>
    <row r="69" spans="2:36" x14ac:dyDescent="0.3">
      <c r="B69" s="6" t="s">
        <v>15</v>
      </c>
      <c r="C69" s="6" t="s">
        <v>22</v>
      </c>
      <c r="D69" s="11"/>
      <c r="E69" s="11"/>
      <c r="F69" s="11">
        <v>1570.5936953194339</v>
      </c>
      <c r="G69" s="11">
        <v>1523.886989232102</v>
      </c>
      <c r="H69" s="11">
        <v>1475.1303843255105</v>
      </c>
      <c r="I69" s="11">
        <v>1423.9271719977087</v>
      </c>
      <c r="J69" s="11">
        <v>1370.8208989597913</v>
      </c>
      <c r="K69" s="11">
        <v>1315.2626085343209</v>
      </c>
      <c r="L69" s="11">
        <v>1261.2530866342533</v>
      </c>
      <c r="M69" s="11">
        <v>1180.504097166101</v>
      </c>
      <c r="N69" s="11">
        <v>1104.0335521718655</v>
      </c>
      <c r="O69" s="11">
        <v>1051.8135076283711</v>
      </c>
      <c r="P69" s="11">
        <v>997.94834239153556</v>
      </c>
      <c r="Q69" s="11">
        <v>949.21953400862856</v>
      </c>
      <c r="R69" s="11">
        <v>901.61453575458609</v>
      </c>
      <c r="S69" s="11">
        <v>855.56816858452623</v>
      </c>
      <c r="T69" s="11">
        <v>811.01819617183719</v>
      </c>
      <c r="U69" s="11">
        <v>768.23987141846112</v>
      </c>
      <c r="V69" s="11">
        <v>728.06200275995525</v>
      </c>
      <c r="W69" s="11">
        <v>689.66590127009636</v>
      </c>
      <c r="X69" s="11">
        <v>653.38155373973609</v>
      </c>
      <c r="Y69" s="11">
        <v>619.77655745255299</v>
      </c>
      <c r="Z69" s="11">
        <v>589.00569058777864</v>
      </c>
      <c r="AA69" s="11">
        <v>561.04414767411333</v>
      </c>
      <c r="AB69" s="11">
        <v>535.88541716425971</v>
      </c>
      <c r="AC69" s="11">
        <v>513.52469295430035</v>
      </c>
      <c r="AD69" s="11">
        <v>493.49098422819219</v>
      </c>
      <c r="AE69" s="11">
        <v>475.36646281395497</v>
      </c>
      <c r="AF69" s="11">
        <v>459.14788377773198</v>
      </c>
      <c r="AG69" s="11">
        <v>444.39029071554637</v>
      </c>
      <c r="AH69" s="11">
        <v>430.73749176333865</v>
      </c>
      <c r="AI69" s="11">
        <v>418.8369718254483</v>
      </c>
      <c r="AJ69" s="11">
        <v>407.85753574090893</v>
      </c>
    </row>
    <row r="70" spans="2:36" x14ac:dyDescent="0.3">
      <c r="B70" s="6" t="s">
        <v>16</v>
      </c>
      <c r="C70" s="6" t="s">
        <v>22</v>
      </c>
      <c r="D70" s="11"/>
      <c r="E70" s="11"/>
      <c r="F70" s="11">
        <v>1570.5936953411765</v>
      </c>
      <c r="G70" s="11">
        <v>1523.8869892632647</v>
      </c>
      <c r="H70" s="11">
        <v>1472.5389632784961</v>
      </c>
      <c r="I70" s="11">
        <v>1418.9284655360443</v>
      </c>
      <c r="J70" s="11">
        <v>1363.6089415124009</v>
      </c>
      <c r="K70" s="11">
        <v>1306.0489451194521</v>
      </c>
      <c r="L70" s="11">
        <v>1250.257498426477</v>
      </c>
      <c r="M70" s="11">
        <v>1168.567603443181</v>
      </c>
      <c r="N70" s="11">
        <v>1091.4279274598089</v>
      </c>
      <c r="O70" s="11">
        <v>1038.1516935517484</v>
      </c>
      <c r="P70" s="11">
        <v>983.47099831441642</v>
      </c>
      <c r="Q70" s="11">
        <v>934.10819768910835</v>
      </c>
      <c r="R70" s="11">
        <v>886.03347695775813</v>
      </c>
      <c r="S70" s="11">
        <v>839.67312218037921</v>
      </c>
      <c r="T70" s="11">
        <v>794.95030547425324</v>
      </c>
      <c r="U70" s="11">
        <v>752.12193278028394</v>
      </c>
      <c r="V70" s="11">
        <v>713.06715600452083</v>
      </c>
      <c r="W70" s="11">
        <v>675.78113337544596</v>
      </c>
      <c r="X70" s="11">
        <v>640.55276940545252</v>
      </c>
      <c r="Y70" s="11">
        <v>607.91196573026605</v>
      </c>
      <c r="Z70" s="11">
        <v>578.00896140231123</v>
      </c>
      <c r="AA70" s="11">
        <v>550.86136821935611</v>
      </c>
      <c r="AB70" s="11">
        <v>526.46777822386923</v>
      </c>
      <c r="AC70" s="11">
        <v>504.81043277033268</v>
      </c>
      <c r="AD70" s="11">
        <v>485.44673279818772</v>
      </c>
      <c r="AE70" s="11">
        <v>467.97440907438403</v>
      </c>
      <c r="AF70" s="11">
        <v>452.38470627603982</v>
      </c>
      <c r="AG70" s="11">
        <v>438.24211409502698</v>
      </c>
      <c r="AH70" s="11">
        <v>425.20699693732399</v>
      </c>
      <c r="AI70" s="11">
        <v>413.86660560724243</v>
      </c>
      <c r="AJ70" s="11">
        <v>403.46185433154903</v>
      </c>
    </row>
    <row r="72" spans="2:36" x14ac:dyDescent="0.3">
      <c r="B72" s="3" t="s">
        <v>23</v>
      </c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</row>
    <row r="73" spans="2:36" x14ac:dyDescent="0.3">
      <c r="B73" s="5" t="s">
        <v>11</v>
      </c>
      <c r="C73" s="5" t="s">
        <v>5</v>
      </c>
      <c r="D73" s="5">
        <v>2018</v>
      </c>
      <c r="E73" s="5">
        <v>2019</v>
      </c>
      <c r="F73" s="5">
        <v>2020</v>
      </c>
      <c r="G73" s="5">
        <v>2021</v>
      </c>
      <c r="H73" s="5">
        <v>2022</v>
      </c>
      <c r="I73" s="5">
        <v>2023</v>
      </c>
      <c r="J73" s="5">
        <v>2024</v>
      </c>
      <c r="K73" s="5">
        <v>2025</v>
      </c>
      <c r="L73" s="5">
        <v>2026</v>
      </c>
      <c r="M73" s="5">
        <v>2027</v>
      </c>
      <c r="N73" s="5">
        <v>2028</v>
      </c>
      <c r="O73" s="5">
        <v>2029</v>
      </c>
      <c r="P73" s="5">
        <v>2030</v>
      </c>
      <c r="Q73" s="5">
        <v>2031</v>
      </c>
      <c r="R73" s="5">
        <v>2032</v>
      </c>
      <c r="S73" s="5">
        <v>2033</v>
      </c>
      <c r="T73" s="5">
        <v>2034</v>
      </c>
      <c r="U73" s="5">
        <v>2035</v>
      </c>
      <c r="V73" s="5">
        <v>2036</v>
      </c>
      <c r="W73" s="5">
        <v>2037</v>
      </c>
      <c r="X73" s="5">
        <v>2038</v>
      </c>
      <c r="Y73" s="5">
        <v>2039</v>
      </c>
      <c r="Z73" s="5">
        <v>2040</v>
      </c>
      <c r="AA73" s="5">
        <v>2041</v>
      </c>
      <c r="AB73" s="5">
        <v>2042</v>
      </c>
      <c r="AC73" s="5">
        <v>2043</v>
      </c>
      <c r="AD73" s="5">
        <v>2044</v>
      </c>
      <c r="AE73" s="5">
        <v>2045</v>
      </c>
      <c r="AF73" s="5">
        <v>2046</v>
      </c>
      <c r="AG73" s="5">
        <v>2047</v>
      </c>
      <c r="AH73" s="5">
        <v>2048</v>
      </c>
      <c r="AI73" s="5">
        <v>2049</v>
      </c>
      <c r="AJ73" s="5">
        <v>2050</v>
      </c>
    </row>
    <row r="74" spans="2:36" x14ac:dyDescent="0.3">
      <c r="B74" s="6" t="s">
        <v>12</v>
      </c>
      <c r="C74" s="6" t="s">
        <v>24</v>
      </c>
      <c r="D74" s="11">
        <v>19.58260438530208</v>
      </c>
      <c r="E74" s="11">
        <v>19.51838616041502</v>
      </c>
      <c r="F74" s="11">
        <v>19.422951462562061</v>
      </c>
      <c r="G74" s="11">
        <v>19.20935734737127</v>
      </c>
      <c r="H74" s="11">
        <v>19.112163073892276</v>
      </c>
      <c r="I74" s="11">
        <v>18.87000835973533</v>
      </c>
      <c r="J74" s="11">
        <v>18.630055221144573</v>
      </c>
      <c r="K74" s="11">
        <v>18.478731718459809</v>
      </c>
      <c r="L74" s="11">
        <v>18.11664278120417</v>
      </c>
      <c r="M74" s="11">
        <v>17.741214893531691</v>
      </c>
      <c r="N74" s="11">
        <v>17.412094731567866</v>
      </c>
      <c r="O74" s="11">
        <v>17.049132546183014</v>
      </c>
      <c r="P74" s="11">
        <v>16.63912372733818</v>
      </c>
      <c r="Q74" s="11">
        <v>16.441492884273977</v>
      </c>
      <c r="R74" s="11">
        <v>16.253492710383469</v>
      </c>
      <c r="S74" s="11">
        <v>16.076063217160165</v>
      </c>
      <c r="T74" s="11">
        <v>15.90188828472761</v>
      </c>
      <c r="U74" s="11">
        <v>15.742682299766022</v>
      </c>
      <c r="V74" s="11">
        <v>15.656344060813288</v>
      </c>
      <c r="W74" s="11">
        <v>15.562707115772245</v>
      </c>
      <c r="X74" s="11">
        <v>15.475314241376731</v>
      </c>
      <c r="Y74" s="11">
        <v>15.394478731351731</v>
      </c>
      <c r="Z74" s="11">
        <v>15.323466991140055</v>
      </c>
      <c r="AA74" s="11">
        <v>15.264669912063974</v>
      </c>
      <c r="AB74" s="11">
        <v>15.204907697384114</v>
      </c>
      <c r="AC74" s="11">
        <v>15.16269663109048</v>
      </c>
      <c r="AD74" s="11">
        <v>15.131287769075945</v>
      </c>
      <c r="AE74" s="11">
        <v>15.098321211224063</v>
      </c>
      <c r="AF74" s="11">
        <v>15.058924575857933</v>
      </c>
      <c r="AG74" s="11">
        <v>15.026141709896631</v>
      </c>
      <c r="AH74" s="11">
        <v>14.993357652111699</v>
      </c>
      <c r="AI74" s="11">
        <v>14.97103840384556</v>
      </c>
      <c r="AJ74" s="11">
        <v>14.947301021191432</v>
      </c>
    </row>
    <row r="75" spans="2:36" x14ac:dyDescent="0.3">
      <c r="B75" s="6" t="s">
        <v>14</v>
      </c>
      <c r="C75" s="6" t="s">
        <v>24</v>
      </c>
      <c r="D75" s="11">
        <v>19.582604385273843</v>
      </c>
      <c r="E75" s="11">
        <v>19.524584678470337</v>
      </c>
      <c r="F75" s="11">
        <v>19.391354196261823</v>
      </c>
      <c r="G75" s="11">
        <v>19.062538455310733</v>
      </c>
      <c r="H75" s="11">
        <v>18.742647752758504</v>
      </c>
      <c r="I75" s="11">
        <v>18.255295986932516</v>
      </c>
      <c r="J75" s="11">
        <v>17.535259303218975</v>
      </c>
      <c r="K75" s="11">
        <v>16.856224610050059</v>
      </c>
      <c r="L75" s="11">
        <v>16.099781089980798</v>
      </c>
      <c r="M75" s="11">
        <v>15.213442832181171</v>
      </c>
      <c r="N75" s="11">
        <v>14.336935210427496</v>
      </c>
      <c r="O75" s="11">
        <v>13.383398682153432</v>
      </c>
      <c r="P75" s="11">
        <v>12.268423902447221</v>
      </c>
      <c r="Q75" s="11">
        <v>11.573311228790764</v>
      </c>
      <c r="R75" s="11">
        <v>10.930355403367169</v>
      </c>
      <c r="S75" s="11">
        <v>10.263475345504904</v>
      </c>
      <c r="T75" s="11">
        <v>9.6116634775299676</v>
      </c>
      <c r="U75" s="11">
        <v>8.8841699639929903</v>
      </c>
      <c r="V75" s="11">
        <v>8.1822642200749183</v>
      </c>
      <c r="W75" s="11">
        <v>7.5360128202832879</v>
      </c>
      <c r="X75" s="11">
        <v>6.9515123368623541</v>
      </c>
      <c r="Y75" s="11">
        <v>6.3369963522779535</v>
      </c>
      <c r="Z75" s="11">
        <v>5.697267670406009</v>
      </c>
      <c r="AA75" s="11">
        <v>5.3065847056266398</v>
      </c>
      <c r="AB75" s="11">
        <v>4.8998937950895511</v>
      </c>
      <c r="AC75" s="11">
        <v>4.5529197951828309</v>
      </c>
      <c r="AD75" s="11">
        <v>4.2358542976908655</v>
      </c>
      <c r="AE75" s="11">
        <v>3.8751956590885577</v>
      </c>
      <c r="AF75" s="11">
        <v>3.6704025889568865</v>
      </c>
      <c r="AG75" s="11">
        <v>3.5002363065025572</v>
      </c>
      <c r="AH75" s="11">
        <v>3.3049911453329468</v>
      </c>
      <c r="AI75" s="11">
        <v>3.1576290370965401</v>
      </c>
      <c r="AJ75" s="11">
        <v>2.9260391243753423</v>
      </c>
    </row>
    <row r="76" spans="2:36" x14ac:dyDescent="0.3">
      <c r="B76" s="6" t="s">
        <v>15</v>
      </c>
      <c r="C76" s="6" t="s">
        <v>24</v>
      </c>
      <c r="D76" s="11">
        <v>19.582604385273843</v>
      </c>
      <c r="E76" s="11">
        <v>19.517739079349056</v>
      </c>
      <c r="F76" s="11">
        <v>19.384670762877615</v>
      </c>
      <c r="G76" s="11">
        <v>19.054410559957777</v>
      </c>
      <c r="H76" s="11">
        <v>18.786272194297659</v>
      </c>
      <c r="I76" s="11">
        <v>18.34376241954023</v>
      </c>
      <c r="J76" s="11">
        <v>17.662306803467601</v>
      </c>
      <c r="K76" s="11">
        <v>17.019328926545139</v>
      </c>
      <c r="L76" s="11">
        <v>16.307842611750225</v>
      </c>
      <c r="M76" s="11">
        <v>15.150887437335331</v>
      </c>
      <c r="N76" s="11">
        <v>14.068785224054526</v>
      </c>
      <c r="O76" s="11">
        <v>13.250690965065109</v>
      </c>
      <c r="P76" s="11">
        <v>12.260383780257332</v>
      </c>
      <c r="Q76" s="11">
        <v>11.61602915637676</v>
      </c>
      <c r="R76" s="11">
        <v>11.012788168838378</v>
      </c>
      <c r="S76" s="11">
        <v>10.37498845351975</v>
      </c>
      <c r="T76" s="11">
        <v>9.7438963487632311</v>
      </c>
      <c r="U76" s="11">
        <v>9.0294340186094129</v>
      </c>
      <c r="V76" s="11">
        <v>8.3224715854765279</v>
      </c>
      <c r="W76" s="11">
        <v>7.6584207101636634</v>
      </c>
      <c r="X76" s="11">
        <v>7.0504255935923759</v>
      </c>
      <c r="Y76" s="11">
        <v>6.4123933952359788</v>
      </c>
      <c r="Z76" s="11">
        <v>5.7454758321012331</v>
      </c>
      <c r="AA76" s="11">
        <v>5.3397635397425507</v>
      </c>
      <c r="AB76" s="11">
        <v>4.9219423912834204</v>
      </c>
      <c r="AC76" s="11">
        <v>4.5740910120512837</v>
      </c>
      <c r="AD76" s="11">
        <v>4.259720292386449</v>
      </c>
      <c r="AE76" s="11">
        <v>3.9005929767974732</v>
      </c>
      <c r="AF76" s="11">
        <v>3.6973864113097146</v>
      </c>
      <c r="AG76" s="11">
        <v>3.526838320162359</v>
      </c>
      <c r="AH76" s="11">
        <v>3.333167657551837</v>
      </c>
      <c r="AI76" s="11">
        <v>3.1919453751604103</v>
      </c>
      <c r="AJ76" s="11">
        <v>2.96781680201522</v>
      </c>
    </row>
    <row r="77" spans="2:36" x14ac:dyDescent="0.3">
      <c r="B77" s="6" t="s">
        <v>16</v>
      </c>
      <c r="C77" s="6" t="s">
        <v>24</v>
      </c>
      <c r="D77" s="11">
        <v>19.582604385273843</v>
      </c>
      <c r="E77" s="11">
        <v>19.524467191895209</v>
      </c>
      <c r="F77" s="11">
        <v>19.391228769550821</v>
      </c>
      <c r="G77" s="11">
        <v>19.060836026330783</v>
      </c>
      <c r="H77" s="11">
        <v>18.75581526853513</v>
      </c>
      <c r="I77" s="11">
        <v>18.284576514240381</v>
      </c>
      <c r="J77" s="11">
        <v>17.576055903883731</v>
      </c>
      <c r="K77" s="11">
        <v>16.907045597996621</v>
      </c>
      <c r="L77" s="11">
        <v>16.167535761459462</v>
      </c>
      <c r="M77" s="11">
        <v>14.993529635802567</v>
      </c>
      <c r="N77" s="11">
        <v>13.898577323507507</v>
      </c>
      <c r="O77" s="11">
        <v>13.038794064381484</v>
      </c>
      <c r="P77" s="11">
        <v>12.011473385828905</v>
      </c>
      <c r="Q77" s="11">
        <v>11.336169686561229</v>
      </c>
      <c r="R77" s="11">
        <v>10.707207110167474</v>
      </c>
      <c r="S77" s="11">
        <v>10.048904053643938</v>
      </c>
      <c r="T77" s="11">
        <v>9.4024035423671091</v>
      </c>
      <c r="U77" s="11">
        <v>8.6773532375933762</v>
      </c>
      <c r="V77" s="11">
        <v>7.9791025544609395</v>
      </c>
      <c r="W77" s="11">
        <v>7.3265138686619684</v>
      </c>
      <c r="X77" s="11">
        <v>6.7318721668090671</v>
      </c>
      <c r="Y77" s="11">
        <v>6.1081011447535234</v>
      </c>
      <c r="Z77" s="11">
        <v>5.4594919727078857</v>
      </c>
      <c r="AA77" s="11">
        <v>4.9450584649693736</v>
      </c>
      <c r="AB77" s="11">
        <v>4.453798304548763</v>
      </c>
      <c r="AC77" s="11">
        <v>4.0302389580039435</v>
      </c>
      <c r="AD77" s="11">
        <v>3.6391666004066736</v>
      </c>
      <c r="AE77" s="11">
        <v>3.2873988384008097</v>
      </c>
      <c r="AF77" s="11">
        <v>2.9685955796575061</v>
      </c>
      <c r="AG77" s="11">
        <v>2.6836703959181825</v>
      </c>
      <c r="AH77" s="11">
        <v>2.4157846108873211</v>
      </c>
      <c r="AI77" s="11">
        <v>2.1563217322485473</v>
      </c>
      <c r="AJ77" s="11">
        <v>1.9345926864476208</v>
      </c>
    </row>
    <row r="79" spans="2:36" x14ac:dyDescent="0.3">
      <c r="B79" s="3" t="s">
        <v>25</v>
      </c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</row>
    <row r="80" spans="2:36" x14ac:dyDescent="0.3">
      <c r="B80" s="5" t="s">
        <v>11</v>
      </c>
      <c r="C80" s="5" t="s">
        <v>5</v>
      </c>
      <c r="D80" s="5">
        <v>2018</v>
      </c>
      <c r="E80" s="5">
        <v>2019</v>
      </c>
      <c r="F80" s="5">
        <v>2020</v>
      </c>
      <c r="G80" s="5">
        <v>2021</v>
      </c>
      <c r="H80" s="5">
        <v>2022</v>
      </c>
      <c r="I80" s="5">
        <v>2023</v>
      </c>
      <c r="J80" s="5">
        <v>2024</v>
      </c>
      <c r="K80" s="5">
        <v>2025</v>
      </c>
      <c r="L80" s="5">
        <v>2026</v>
      </c>
      <c r="M80" s="5">
        <v>2027</v>
      </c>
      <c r="N80" s="5">
        <v>2028</v>
      </c>
      <c r="O80" s="5">
        <v>2029</v>
      </c>
      <c r="P80" s="5">
        <v>2030</v>
      </c>
      <c r="Q80" s="5">
        <v>2031</v>
      </c>
      <c r="R80" s="5">
        <v>2032</v>
      </c>
      <c r="S80" s="5">
        <v>2033</v>
      </c>
      <c r="T80" s="5">
        <v>2034</v>
      </c>
      <c r="U80" s="5">
        <v>2035</v>
      </c>
      <c r="V80" s="5">
        <v>2036</v>
      </c>
      <c r="W80" s="5">
        <v>2037</v>
      </c>
      <c r="X80" s="5">
        <v>2038</v>
      </c>
      <c r="Y80" s="5">
        <v>2039</v>
      </c>
      <c r="Z80" s="5">
        <v>2040</v>
      </c>
      <c r="AA80" s="5">
        <v>2041</v>
      </c>
      <c r="AB80" s="5">
        <v>2042</v>
      </c>
      <c r="AC80" s="5">
        <v>2043</v>
      </c>
      <c r="AD80" s="5">
        <v>2044</v>
      </c>
      <c r="AE80" s="5">
        <v>2045</v>
      </c>
      <c r="AF80" s="5">
        <v>2046</v>
      </c>
      <c r="AG80" s="5">
        <v>2047</v>
      </c>
      <c r="AH80" s="5">
        <v>2048</v>
      </c>
      <c r="AI80" s="5">
        <v>2049</v>
      </c>
      <c r="AJ80" s="5">
        <v>2050</v>
      </c>
    </row>
    <row r="81" spans="2:36" x14ac:dyDescent="0.3">
      <c r="B81" s="6" t="s">
        <v>12</v>
      </c>
      <c r="C81" s="6" t="s">
        <v>26</v>
      </c>
      <c r="D81" s="12"/>
      <c r="E81" s="12"/>
      <c r="F81" s="13">
        <v>0.21427078037026476</v>
      </c>
      <c r="G81" s="13">
        <v>0.20833165011465138</v>
      </c>
      <c r="H81" s="13">
        <v>0.20377391888658522</v>
      </c>
      <c r="I81" s="13">
        <v>0.1977920489595367</v>
      </c>
      <c r="J81" s="13">
        <v>0.19197757583004493</v>
      </c>
      <c r="K81" s="13">
        <v>0.18720169952054772</v>
      </c>
      <c r="L81" s="13">
        <v>0.1804339487899424</v>
      </c>
      <c r="M81" s="13">
        <v>0.17371144511087658</v>
      </c>
      <c r="N81" s="13">
        <v>0.1676109082180077</v>
      </c>
      <c r="O81" s="13">
        <v>0.1613471735884652</v>
      </c>
      <c r="P81" s="13">
        <v>0.15480998798518589</v>
      </c>
      <c r="Q81" s="13">
        <v>0.15039065754489708</v>
      </c>
      <c r="R81" s="13">
        <v>0.14616353056310255</v>
      </c>
      <c r="S81" s="13">
        <v>0.14213020210842844</v>
      </c>
      <c r="T81" s="13">
        <v>0.13822014325440432</v>
      </c>
      <c r="U81" s="13">
        <v>0.13452994689214659</v>
      </c>
      <c r="V81" s="13">
        <v>0.1315375717773746</v>
      </c>
      <c r="W81" s="13">
        <v>0.12854803888936389</v>
      </c>
      <c r="X81" s="13">
        <v>0.12567307953604831</v>
      </c>
      <c r="Y81" s="13">
        <v>0.12291131317351822</v>
      </c>
      <c r="Z81" s="13">
        <v>0.12028448599068271</v>
      </c>
      <c r="AA81" s="13">
        <v>0.11780597637183148</v>
      </c>
      <c r="AB81" s="13">
        <v>0.11536993169418373</v>
      </c>
      <c r="AC81" s="13">
        <v>0.11311386686013102</v>
      </c>
      <c r="AD81" s="13">
        <v>0.11098070073502857</v>
      </c>
      <c r="AE81" s="13">
        <v>0.10887646500138703</v>
      </c>
      <c r="AF81" s="13">
        <v>0.10676642426561735</v>
      </c>
      <c r="AG81" s="13">
        <v>0.10474305013915454</v>
      </c>
      <c r="AH81" s="13">
        <v>0.10275790452035424</v>
      </c>
      <c r="AI81" s="13">
        <v>0.1008807889013778</v>
      </c>
      <c r="AJ81" s="13">
        <v>9.9028713200255233E-2</v>
      </c>
    </row>
    <row r="82" spans="2:36" x14ac:dyDescent="0.3">
      <c r="B82" s="6" t="s">
        <v>14</v>
      </c>
      <c r="C82" s="6" t="s">
        <v>26</v>
      </c>
      <c r="D82" s="12"/>
      <c r="E82" s="12"/>
      <c r="F82" s="13">
        <v>0.213922204567006</v>
      </c>
      <c r="G82" s="13">
        <v>0.20673935207480248</v>
      </c>
      <c r="H82" s="13">
        <v>0.19983414583290496</v>
      </c>
      <c r="I82" s="13">
        <v>0.19134874393181425</v>
      </c>
      <c r="J82" s="13">
        <v>0.18069600613757075</v>
      </c>
      <c r="K82" s="13">
        <v>0.17076463593814559</v>
      </c>
      <c r="L82" s="13">
        <v>0.16034687617358837</v>
      </c>
      <c r="M82" s="13">
        <v>0.14896100156328215</v>
      </c>
      <c r="N82" s="13">
        <v>0.13800905455251372</v>
      </c>
      <c r="O82" s="13">
        <v>0.1266559189755663</v>
      </c>
      <c r="P82" s="13">
        <v>0.11414510692137605</v>
      </c>
      <c r="Q82" s="13">
        <v>0.10586130456160471</v>
      </c>
      <c r="R82" s="13">
        <v>9.8293909163597731E-2</v>
      </c>
      <c r="S82" s="13">
        <v>9.0740488233111871E-2</v>
      </c>
      <c r="T82" s="13">
        <v>8.3545141242958698E-2</v>
      </c>
      <c r="U82" s="13">
        <v>7.5920157104011718E-2</v>
      </c>
      <c r="V82" s="13">
        <v>6.8743709448963158E-2</v>
      </c>
      <c r="W82" s="13">
        <v>6.2247503720656551E-2</v>
      </c>
      <c r="X82" s="13">
        <v>5.6452356907267812E-2</v>
      </c>
      <c r="Y82" s="13">
        <v>5.0595317764675421E-2</v>
      </c>
      <c r="Z82" s="13">
        <v>4.4721792638856055E-2</v>
      </c>
      <c r="AA82" s="13">
        <v>4.0953875586402809E-2</v>
      </c>
      <c r="AB82" s="13">
        <v>3.7178812505747193E-2</v>
      </c>
      <c r="AC82" s="13">
        <v>3.3964826710387579E-2</v>
      </c>
      <c r="AD82" s="13">
        <v>3.1067949096174188E-2</v>
      </c>
      <c r="AE82" s="13">
        <v>2.7944670049583367E-2</v>
      </c>
      <c r="AF82" s="13">
        <v>2.6022825073872543E-2</v>
      </c>
      <c r="AG82" s="13">
        <v>2.4399172723721673E-2</v>
      </c>
      <c r="AH82" s="13">
        <v>2.2650961341198123E-2</v>
      </c>
      <c r="AI82" s="13">
        <v>2.1277355633419096E-2</v>
      </c>
      <c r="AJ82" s="13">
        <v>1.9385565919203995E-2</v>
      </c>
    </row>
    <row r="83" spans="2:36" x14ac:dyDescent="0.3">
      <c r="B83" s="6" t="s">
        <v>15</v>
      </c>
      <c r="C83" s="6" t="s">
        <v>26</v>
      </c>
      <c r="D83" s="12"/>
      <c r="E83" s="12"/>
      <c r="F83" s="13">
        <v>0.21384847403796939</v>
      </c>
      <c r="G83" s="13">
        <v>0.20665120243917334</v>
      </c>
      <c r="H83" s="13">
        <v>0.20029926971120712</v>
      </c>
      <c r="I83" s="13">
        <v>0.19227603323853007</v>
      </c>
      <c r="J83" s="13">
        <v>0.18200519555346234</v>
      </c>
      <c r="K83" s="13">
        <v>0.17241698988278964</v>
      </c>
      <c r="L83" s="13">
        <v>0.16241907919803897</v>
      </c>
      <c r="M83" s="13">
        <v>0.14834849626962754</v>
      </c>
      <c r="N83" s="13">
        <v>0.1354278106845295</v>
      </c>
      <c r="O83" s="13">
        <v>0.12540001841830467</v>
      </c>
      <c r="P83" s="13">
        <v>0.11407030182706863</v>
      </c>
      <c r="Q83" s="13">
        <v>0.10625204628219127</v>
      </c>
      <c r="R83" s="13">
        <v>9.9035206080515456E-2</v>
      </c>
      <c r="S83" s="13">
        <v>9.1726387601992851E-2</v>
      </c>
      <c r="T83" s="13">
        <v>8.4694517095533176E-2</v>
      </c>
      <c r="U83" s="13">
        <v>7.7161518974928442E-2</v>
      </c>
      <c r="V83" s="13">
        <v>6.9921668768111692E-2</v>
      </c>
      <c r="W83" s="13">
        <v>6.3258593505463992E-2</v>
      </c>
      <c r="X83" s="13">
        <v>5.725561901789851E-2</v>
      </c>
      <c r="Y83" s="13">
        <v>5.119729654687985E-2</v>
      </c>
      <c r="Z83" s="13">
        <v>4.5100211827765357E-2</v>
      </c>
      <c r="AA83" s="13">
        <v>4.1209935165183134E-2</v>
      </c>
      <c r="AB83" s="13">
        <v>3.7346110136713871E-2</v>
      </c>
      <c r="AC83" s="13">
        <v>3.4122764197655829E-2</v>
      </c>
      <c r="AD83" s="13">
        <v>3.1242994661064408E-2</v>
      </c>
      <c r="AE83" s="13">
        <v>2.8127814263696937E-2</v>
      </c>
      <c r="AF83" s="13">
        <v>2.6214137953561759E-2</v>
      </c>
      <c r="AG83" s="13">
        <v>2.4584607954159832E-2</v>
      </c>
      <c r="AH83" s="13">
        <v>2.2844070811370569E-2</v>
      </c>
      <c r="AI83" s="13">
        <v>2.1508592716826775E-2</v>
      </c>
      <c r="AJ83" s="13">
        <v>1.966235098236066E-2</v>
      </c>
    </row>
    <row r="84" spans="2:36" x14ac:dyDescent="0.3">
      <c r="B84" s="6" t="s">
        <v>16</v>
      </c>
      <c r="C84" s="6" t="s">
        <v>26</v>
      </c>
      <c r="D84" s="12"/>
      <c r="E84" s="12"/>
      <c r="F84" s="13">
        <v>0.21392082088032494</v>
      </c>
      <c r="G84" s="13">
        <v>0.20672088868572694</v>
      </c>
      <c r="H84" s="13">
        <v>0.19997453791105069</v>
      </c>
      <c r="I84" s="13">
        <v>0.19165565717638897</v>
      </c>
      <c r="J84" s="13">
        <v>0.18111640384464983</v>
      </c>
      <c r="K84" s="13">
        <v>0.17127948595382095</v>
      </c>
      <c r="L84" s="13">
        <v>0.16102168348041149</v>
      </c>
      <c r="M84" s="13">
        <v>0.14680774208409014</v>
      </c>
      <c r="N84" s="13">
        <v>0.13378936905895966</v>
      </c>
      <c r="O84" s="13">
        <v>0.12339469844528865</v>
      </c>
      <c r="P84" s="13">
        <v>0.11175444578787462</v>
      </c>
      <c r="Q84" s="13">
        <v>0.10369216622859952</v>
      </c>
      <c r="R84" s="13">
        <v>9.6287193256169329E-2</v>
      </c>
      <c r="S84" s="13">
        <v>8.8843440388319109E-2</v>
      </c>
      <c r="T84" s="13">
        <v>8.1726241644513101E-2</v>
      </c>
      <c r="U84" s="13">
        <v>7.4152793532216765E-2</v>
      </c>
      <c r="V84" s="13">
        <v>6.703683637123127E-2</v>
      </c>
      <c r="W84" s="13">
        <v>6.0517041328737274E-2</v>
      </c>
      <c r="X84" s="13">
        <v>5.4668686725849749E-2</v>
      </c>
      <c r="Y84" s="13">
        <v>4.8767791738824576E-2</v>
      </c>
      <c r="Z84" s="13">
        <v>4.285532680607608E-2</v>
      </c>
      <c r="AA84" s="13">
        <v>3.8163775832525566E-2</v>
      </c>
      <c r="AB84" s="13">
        <v>3.3793983916381373E-2</v>
      </c>
      <c r="AC84" s="13">
        <v>3.0065622494577685E-2</v>
      </c>
      <c r="AD84" s="13">
        <v>2.6691532509880274E-2</v>
      </c>
      <c r="AE84" s="13">
        <v>2.3705970986275537E-2</v>
      </c>
      <c r="AF84" s="13">
        <v>2.1047076338961784E-2</v>
      </c>
      <c r="AG84" s="13">
        <v>1.8707119117044226E-2</v>
      </c>
      <c r="AH84" s="13">
        <v>1.655672932955999E-2</v>
      </c>
      <c r="AI84" s="13">
        <v>1.453015025454363E-2</v>
      </c>
      <c r="AJ84" s="13">
        <v>1.2817044631262943E-2</v>
      </c>
    </row>
    <row r="86" spans="2:36" x14ac:dyDescent="0.3">
      <c r="B86" s="3" t="s">
        <v>27</v>
      </c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</row>
    <row r="87" spans="2:36" x14ac:dyDescent="0.3">
      <c r="B87" s="5" t="s">
        <v>11</v>
      </c>
      <c r="C87" s="5" t="s">
        <v>5</v>
      </c>
      <c r="D87" s="5">
        <v>2018</v>
      </c>
      <c r="E87" s="5">
        <v>2019</v>
      </c>
      <c r="F87" s="5">
        <v>2020</v>
      </c>
      <c r="G87" s="5">
        <v>2021</v>
      </c>
      <c r="H87" s="5">
        <v>2022</v>
      </c>
      <c r="I87" s="5">
        <v>2023</v>
      </c>
      <c r="J87" s="5">
        <v>2024</v>
      </c>
      <c r="K87" s="5">
        <v>2025</v>
      </c>
      <c r="L87" s="5">
        <v>2026</v>
      </c>
      <c r="M87" s="5">
        <v>2027</v>
      </c>
      <c r="N87" s="5">
        <v>2028</v>
      </c>
      <c r="O87" s="5">
        <v>2029</v>
      </c>
      <c r="P87" s="5">
        <v>2030</v>
      </c>
      <c r="Q87" s="5">
        <v>2031</v>
      </c>
      <c r="R87" s="5">
        <v>2032</v>
      </c>
      <c r="S87" s="5">
        <v>2033</v>
      </c>
      <c r="T87" s="5">
        <v>2034</v>
      </c>
      <c r="U87" s="5">
        <v>2035</v>
      </c>
      <c r="V87" s="5">
        <v>2036</v>
      </c>
      <c r="W87" s="5">
        <v>2037</v>
      </c>
      <c r="X87" s="5">
        <v>2038</v>
      </c>
      <c r="Y87" s="5">
        <v>2039</v>
      </c>
      <c r="Z87" s="5">
        <v>2040</v>
      </c>
      <c r="AA87" s="5">
        <v>2041</v>
      </c>
      <c r="AB87" s="5">
        <v>2042</v>
      </c>
      <c r="AC87" s="5">
        <v>2043</v>
      </c>
      <c r="AD87" s="5">
        <v>2044</v>
      </c>
      <c r="AE87" s="5">
        <v>2045</v>
      </c>
      <c r="AF87" s="5">
        <v>2046</v>
      </c>
      <c r="AG87" s="5">
        <v>2047</v>
      </c>
      <c r="AH87" s="5">
        <v>2048</v>
      </c>
      <c r="AI87" s="5">
        <v>2049</v>
      </c>
      <c r="AJ87" s="5">
        <v>2050</v>
      </c>
    </row>
    <row r="88" spans="2:36" x14ac:dyDescent="0.3">
      <c r="B88" s="6" t="s">
        <v>12</v>
      </c>
      <c r="C88" s="6" t="s">
        <v>28</v>
      </c>
      <c r="D88" s="13">
        <v>0.13605038828976435</v>
      </c>
      <c r="E88" s="13">
        <v>0.13633976061378958</v>
      </c>
      <c r="F88" s="13">
        <v>0.13638379516830659</v>
      </c>
      <c r="G88" s="13">
        <v>0.13602457172655544</v>
      </c>
      <c r="H88" s="13">
        <v>0.13666940652567511</v>
      </c>
      <c r="I88" s="13">
        <v>0.13637459703650981</v>
      </c>
      <c r="J88" s="13">
        <v>0.13625408498490263</v>
      </c>
      <c r="K88" s="13">
        <v>0.13694797215361779</v>
      </c>
      <c r="L88" s="13">
        <v>0.13567034149796181</v>
      </c>
      <c r="M88" s="13">
        <v>0.13428663527729767</v>
      </c>
      <c r="N88" s="13">
        <v>0.13322505703674256</v>
      </c>
      <c r="O88" s="13">
        <v>0.13185501426841495</v>
      </c>
      <c r="P88" s="13">
        <v>0.13009033348781751</v>
      </c>
      <c r="Q88" s="13">
        <v>0.12991169545487197</v>
      </c>
      <c r="R88" s="13">
        <v>0.12974593307288002</v>
      </c>
      <c r="S88" s="13">
        <v>0.12960915493969843</v>
      </c>
      <c r="T88" s="13">
        <v>0.12943644834314086</v>
      </c>
      <c r="U88" s="13">
        <v>0.12930099563027739</v>
      </c>
      <c r="V88" s="13">
        <v>0.1297018816508711</v>
      </c>
      <c r="W88" s="13">
        <v>0.12996128211397687</v>
      </c>
      <c r="X88" s="13">
        <v>0.13018353836564803</v>
      </c>
      <c r="Y88" s="13">
        <v>0.13036923947105156</v>
      </c>
      <c r="Z88" s="13">
        <v>0.1305095340726006</v>
      </c>
      <c r="AA88" s="13">
        <v>0.13067443710564719</v>
      </c>
      <c r="AB88" s="13">
        <v>0.13071112640180738</v>
      </c>
      <c r="AC88" s="13">
        <v>0.13083299530085571</v>
      </c>
      <c r="AD88" s="13">
        <v>0.13091171535005808</v>
      </c>
      <c r="AE88" s="13">
        <v>0.13096194374449494</v>
      </c>
      <c r="AF88" s="13">
        <v>0.13087820472761358</v>
      </c>
      <c r="AG88" s="13">
        <v>0.13080028548793751</v>
      </c>
      <c r="AH88" s="13">
        <v>0.13071748131953009</v>
      </c>
      <c r="AI88" s="13">
        <v>0.13061159987139745</v>
      </c>
      <c r="AJ88" s="13">
        <v>0.13050502226216537</v>
      </c>
    </row>
    <row r="89" spans="2:36" x14ac:dyDescent="0.3">
      <c r="B89" s="6" t="s">
        <v>14</v>
      </c>
      <c r="C89" s="6" t="s">
        <v>28</v>
      </c>
      <c r="D89" s="13">
        <v>0.13605038828978555</v>
      </c>
      <c r="E89" s="13">
        <v>0.13639114411732414</v>
      </c>
      <c r="F89" s="13">
        <v>0.13620270695127293</v>
      </c>
      <c r="G89" s="13">
        <v>0.13566229001613889</v>
      </c>
      <c r="H89" s="13">
        <v>0.13547148798132036</v>
      </c>
      <c r="I89" s="13">
        <v>0.1343919629982285</v>
      </c>
      <c r="J89" s="13">
        <v>0.13183461710405855</v>
      </c>
      <c r="K89" s="13">
        <v>0.12985695886954171</v>
      </c>
      <c r="L89" s="13">
        <v>0.12715629725623781</v>
      </c>
      <c r="M89" s="13">
        <v>0.12370338494626058</v>
      </c>
      <c r="N89" s="13">
        <v>0.12048810489804399</v>
      </c>
      <c r="O89" s="13">
        <v>0.11659885882407457</v>
      </c>
      <c r="P89" s="13">
        <v>0.11122650307586297</v>
      </c>
      <c r="Q89" s="13">
        <v>0.10884996012128481</v>
      </c>
      <c r="R89" s="13">
        <v>0.10673806786488445</v>
      </c>
      <c r="S89" s="13">
        <v>0.1041035417770728</v>
      </c>
      <c r="T89" s="13">
        <v>0.10132208102848284</v>
      </c>
      <c r="U89" s="13">
        <v>9.7352486133189156E-2</v>
      </c>
      <c r="V89" s="13">
        <v>9.3109617558634519E-2</v>
      </c>
      <c r="W89" s="13">
        <v>8.8988427379356361E-2</v>
      </c>
      <c r="X89" s="13">
        <v>8.5114119779864397E-2</v>
      </c>
      <c r="Y89" s="13">
        <v>8.0338817374211599E-2</v>
      </c>
      <c r="Z89" s="13">
        <v>7.4641654905932484E-2</v>
      </c>
      <c r="AA89" s="13">
        <v>7.1683232142082401E-2</v>
      </c>
      <c r="AB89" s="13">
        <v>6.8062247558390507E-2</v>
      </c>
      <c r="AC89" s="13">
        <v>6.4828557498773448E-2</v>
      </c>
      <c r="AD89" s="13">
        <v>6.1659875736427207E-2</v>
      </c>
      <c r="AE89" s="13">
        <v>5.7537650664633663E-2</v>
      </c>
      <c r="AF89" s="13">
        <v>5.5441443636198233E-2</v>
      </c>
      <c r="AG89" s="13">
        <v>5.368044862786759E-2</v>
      </c>
      <c r="AH89" s="13">
        <v>5.1387825505364366E-2</v>
      </c>
      <c r="AI89" s="13">
        <v>4.9622053346936125E-2</v>
      </c>
      <c r="AJ89" s="13">
        <v>4.6407747907283414E-2</v>
      </c>
    </row>
    <row r="90" spans="2:36" x14ac:dyDescent="0.3">
      <c r="B90" s="6" t="s">
        <v>15</v>
      </c>
      <c r="C90" s="6" t="s">
        <v>28</v>
      </c>
      <c r="D90" s="13">
        <v>0.13605038828965035</v>
      </c>
      <c r="E90" s="13">
        <v>0.13634395592612919</v>
      </c>
      <c r="F90" s="13">
        <v>0.13615773110210785</v>
      </c>
      <c r="G90" s="13">
        <v>0.13560795774187062</v>
      </c>
      <c r="H90" s="13">
        <v>0.13578411226529788</v>
      </c>
      <c r="I90" s="13">
        <v>0.13503221022798173</v>
      </c>
      <c r="J90" s="13">
        <v>0.13277095183737847</v>
      </c>
      <c r="K90" s="13">
        <v>0.13108940280369152</v>
      </c>
      <c r="L90" s="13">
        <v>0.12877596171555564</v>
      </c>
      <c r="M90" s="13">
        <v>0.12566538026064503</v>
      </c>
      <c r="N90" s="13">
        <v>0.12266639036296914</v>
      </c>
      <c r="O90" s="13">
        <v>0.11922267351467715</v>
      </c>
      <c r="P90" s="13">
        <v>0.11430481617285379</v>
      </c>
      <c r="Q90" s="13">
        <v>0.1119362196787929</v>
      </c>
      <c r="R90" s="13">
        <v>0.10984206903633177</v>
      </c>
      <c r="S90" s="13">
        <v>0.10721108027399773</v>
      </c>
      <c r="T90" s="13">
        <v>0.10442986050782545</v>
      </c>
      <c r="U90" s="13">
        <v>0.1004393573487134</v>
      </c>
      <c r="V90" s="13">
        <v>9.6038068877445773E-2</v>
      </c>
      <c r="W90" s="13">
        <v>9.1723533654435099E-2</v>
      </c>
      <c r="X90" s="13">
        <v>8.7629683896318492E-2</v>
      </c>
      <c r="Y90" s="13">
        <v>8.2606055248869686E-2</v>
      </c>
      <c r="Z90" s="13">
        <v>7.6570078266576858E-2</v>
      </c>
      <c r="AA90" s="13">
        <v>7.3452214653739217E-2</v>
      </c>
      <c r="AB90" s="13">
        <v>6.9690476621547134E-2</v>
      </c>
      <c r="AC90" s="13">
        <v>6.644814682882734E-2</v>
      </c>
      <c r="AD90" s="13">
        <v>6.331016302137249E-2</v>
      </c>
      <c r="AE90" s="13">
        <v>5.9170800769564109E-2</v>
      </c>
      <c r="AF90" s="13">
        <v>5.7093017042525916E-2</v>
      </c>
      <c r="AG90" s="13">
        <v>5.5322108668428148E-2</v>
      </c>
      <c r="AH90" s="13">
        <v>5.3034786263559924E-2</v>
      </c>
      <c r="AI90" s="13">
        <v>5.1353137768817968E-2</v>
      </c>
      <c r="AJ90" s="13">
        <v>4.8208870155217992E-2</v>
      </c>
    </row>
    <row r="91" spans="2:36" x14ac:dyDescent="0.3">
      <c r="B91" s="6" t="s">
        <v>16</v>
      </c>
      <c r="C91" s="6" t="s">
        <v>28</v>
      </c>
      <c r="D91" s="13">
        <v>0.13605038828997093</v>
      </c>
      <c r="E91" s="13">
        <v>0.13639095611752125</v>
      </c>
      <c r="F91" s="13">
        <v>0.13620379447267258</v>
      </c>
      <c r="G91" s="13">
        <v>0.1356536870136727</v>
      </c>
      <c r="H91" s="13">
        <v>0.13580254437941836</v>
      </c>
      <c r="I91" s="13">
        <v>0.1350706972419396</v>
      </c>
      <c r="J91" s="13">
        <v>0.13282136713167242</v>
      </c>
      <c r="K91" s="13">
        <v>0.13114323670171152</v>
      </c>
      <c r="L91" s="13">
        <v>0.12879081603834952</v>
      </c>
      <c r="M91" s="13">
        <v>0.12563050836898229</v>
      </c>
      <c r="N91" s="13">
        <v>0.12258195497190662</v>
      </c>
      <c r="O91" s="13">
        <v>0.11885998858522098</v>
      </c>
      <c r="P91" s="13">
        <v>0.11363268055632754</v>
      </c>
      <c r="Q91" s="13">
        <v>0.11100659054820816</v>
      </c>
      <c r="R91" s="13">
        <v>0.10867218424610367</v>
      </c>
      <c r="S91" s="13">
        <v>0.10580717429375297</v>
      </c>
      <c r="T91" s="13">
        <v>0.10280673028455116</v>
      </c>
      <c r="U91" s="13">
        <v>9.8591452130779578E-2</v>
      </c>
      <c r="V91" s="13">
        <v>9.4011953582119917E-2</v>
      </c>
      <c r="W91" s="13">
        <v>8.9551244241551836E-2</v>
      </c>
      <c r="X91" s="13">
        <v>8.534610938704093E-2</v>
      </c>
      <c r="Y91" s="13">
        <v>8.0221799352544934E-2</v>
      </c>
      <c r="Z91" s="13">
        <v>7.4143014499471596E-2</v>
      </c>
      <c r="AA91" s="13">
        <v>6.9280181973713106E-2</v>
      </c>
      <c r="AB91" s="13">
        <v>6.4190032731711089E-2</v>
      </c>
      <c r="AC91" s="13">
        <v>5.9558243140066539E-2</v>
      </c>
      <c r="AD91" s="13">
        <v>5.4983442479932414E-2</v>
      </c>
      <c r="AE91" s="13">
        <v>5.0656554133299836E-2</v>
      </c>
      <c r="AF91" s="13">
        <v>4.6524730051592647E-2</v>
      </c>
      <c r="AG91" s="13">
        <v>4.2686721598344232E-2</v>
      </c>
      <c r="AH91" s="13">
        <v>3.8938045349240738E-2</v>
      </c>
      <c r="AI91" s="13">
        <v>3.5108293488005357E-2</v>
      </c>
      <c r="AJ91" s="13">
        <v>3.1767673929170022E-2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22EE8-E551-47B1-860E-7C45BC9CF502}">
  <dimension ref="B2:I41"/>
  <sheetViews>
    <sheetView workbookViewId="0">
      <selection activeCell="A7" sqref="A7"/>
    </sheetView>
  </sheetViews>
  <sheetFormatPr defaultColWidth="8.5546875" defaultRowHeight="14.4" x14ac:dyDescent="0.3"/>
  <cols>
    <col min="1" max="5" width="8.5546875" style="4"/>
    <col min="6" max="9" width="9.33203125" style="4" bestFit="1" customWidth="1"/>
    <col min="10" max="16384" width="8.5546875" style="4"/>
  </cols>
  <sheetData>
    <row r="2" spans="2:9" s="32" customFormat="1" ht="28.5" customHeight="1" x14ac:dyDescent="0.3">
      <c r="B2" s="31" t="s">
        <v>36</v>
      </c>
    </row>
    <row r="3" spans="2:9" s="34" customFormat="1" x14ac:dyDescent="0.3">
      <c r="B3" s="33" t="s">
        <v>37</v>
      </c>
    </row>
    <row r="4" spans="2:9" x14ac:dyDescent="0.3">
      <c r="B4" s="35" t="s">
        <v>38</v>
      </c>
      <c r="C4" s="35"/>
    </row>
    <row r="5" spans="2:9" x14ac:dyDescent="0.3">
      <c r="B5" s="33" t="s">
        <v>39</v>
      </c>
      <c r="E5" s="36" t="s">
        <v>40</v>
      </c>
    </row>
    <row r="6" spans="2:9" x14ac:dyDescent="0.3">
      <c r="B6" s="33" t="s">
        <v>41</v>
      </c>
    </row>
    <row r="7" spans="2:9" x14ac:dyDescent="0.3">
      <c r="B7" s="37"/>
    </row>
    <row r="8" spans="2:9" ht="63.6" customHeight="1" x14ac:dyDescent="0.3">
      <c r="B8" s="44" t="s">
        <v>42</v>
      </c>
      <c r="C8" s="45"/>
      <c r="D8" s="45"/>
      <c r="E8" s="45"/>
      <c r="F8" s="45"/>
      <c r="G8" s="45"/>
      <c r="H8" s="45"/>
      <c r="I8" s="45"/>
    </row>
    <row r="9" spans="2:9" x14ac:dyDescent="0.3">
      <c r="B9" s="38" t="s">
        <v>43</v>
      </c>
      <c r="C9" s="39" t="s">
        <v>44</v>
      </c>
      <c r="D9" s="40" t="s">
        <v>45</v>
      </c>
      <c r="E9" s="40" t="s">
        <v>46</v>
      </c>
      <c r="F9" s="40" t="s">
        <v>47</v>
      </c>
      <c r="G9" s="40" t="s">
        <v>48</v>
      </c>
      <c r="H9" s="40" t="s">
        <v>49</v>
      </c>
      <c r="I9" s="40" t="s">
        <v>50</v>
      </c>
    </row>
    <row r="10" spans="2:9" x14ac:dyDescent="0.3">
      <c r="B10" s="41">
        <v>2020</v>
      </c>
      <c r="C10" s="17">
        <v>121</v>
      </c>
      <c r="D10" s="17">
        <v>2700</v>
      </c>
      <c r="E10" s="17">
        <v>42000</v>
      </c>
      <c r="F10" s="17">
        <v>68000</v>
      </c>
      <c r="G10" s="17">
        <v>410000</v>
      </c>
      <c r="H10" s="17">
        <v>160000</v>
      </c>
      <c r="I10" s="17">
        <v>560000</v>
      </c>
    </row>
    <row r="11" spans="2:9" x14ac:dyDescent="0.3">
      <c r="B11" s="41">
        <v>2021</v>
      </c>
      <c r="C11" s="17">
        <v>123</v>
      </c>
      <c r="D11" s="17">
        <v>2800</v>
      </c>
      <c r="E11" s="17">
        <v>43000</v>
      </c>
      <c r="F11" s="17">
        <v>70000</v>
      </c>
      <c r="G11" s="17">
        <v>420000</v>
      </c>
      <c r="H11" s="17">
        <v>160000</v>
      </c>
      <c r="I11" s="17">
        <v>570000</v>
      </c>
    </row>
    <row r="12" spans="2:9" x14ac:dyDescent="0.3">
      <c r="B12" s="41">
        <v>2022</v>
      </c>
      <c r="C12" s="17">
        <v>124</v>
      </c>
      <c r="D12" s="17">
        <v>2800</v>
      </c>
      <c r="E12" s="17">
        <v>44000</v>
      </c>
      <c r="F12" s="17">
        <v>72000</v>
      </c>
      <c r="G12" s="17">
        <v>430000</v>
      </c>
      <c r="H12" s="17">
        <v>170000</v>
      </c>
      <c r="I12" s="17">
        <v>580000</v>
      </c>
    </row>
    <row r="13" spans="2:9" x14ac:dyDescent="0.3">
      <c r="B13" s="41">
        <v>2023</v>
      </c>
      <c r="C13" s="17">
        <v>126</v>
      </c>
      <c r="D13" s="17">
        <v>2900</v>
      </c>
      <c r="E13" s="17">
        <v>45000</v>
      </c>
      <c r="F13" s="17">
        <v>74000</v>
      </c>
      <c r="G13" s="17">
        <v>440000</v>
      </c>
      <c r="H13" s="17">
        <v>180000</v>
      </c>
      <c r="I13" s="17">
        <v>600000</v>
      </c>
    </row>
    <row r="14" spans="2:9" x14ac:dyDescent="0.3">
      <c r="B14" s="41">
        <v>2024</v>
      </c>
      <c r="C14" s="17">
        <v>128</v>
      </c>
      <c r="D14" s="17">
        <v>2900</v>
      </c>
      <c r="E14" s="17">
        <v>45000</v>
      </c>
      <c r="F14" s="17">
        <v>76000</v>
      </c>
      <c r="G14" s="17">
        <v>450000</v>
      </c>
      <c r="H14" s="17">
        <v>180000</v>
      </c>
      <c r="I14" s="17">
        <v>610000</v>
      </c>
    </row>
    <row r="15" spans="2:9" x14ac:dyDescent="0.3">
      <c r="B15" s="41">
        <v>2025</v>
      </c>
      <c r="C15" s="17">
        <v>129</v>
      </c>
      <c r="D15" s="17">
        <v>3000</v>
      </c>
      <c r="E15" s="17">
        <v>46000</v>
      </c>
      <c r="F15" s="17">
        <v>78000</v>
      </c>
      <c r="G15" s="17">
        <v>460000</v>
      </c>
      <c r="H15" s="17">
        <v>180000</v>
      </c>
      <c r="I15" s="17">
        <v>620000</v>
      </c>
    </row>
    <row r="16" spans="2:9" x14ac:dyDescent="0.3">
      <c r="B16" s="41">
        <v>2026</v>
      </c>
      <c r="C16" s="17">
        <v>131</v>
      </c>
      <c r="D16" s="17">
        <v>3100</v>
      </c>
      <c r="E16" s="17">
        <v>47000</v>
      </c>
      <c r="F16" s="17">
        <v>80000</v>
      </c>
      <c r="G16" s="17">
        <v>470000</v>
      </c>
      <c r="H16" s="17">
        <v>190000</v>
      </c>
      <c r="I16" s="17">
        <v>630000</v>
      </c>
    </row>
    <row r="17" spans="2:9" x14ac:dyDescent="0.3">
      <c r="B17" s="41">
        <v>2027</v>
      </c>
      <c r="C17" s="17">
        <v>132</v>
      </c>
      <c r="D17" s="17">
        <v>3100</v>
      </c>
      <c r="E17" s="17">
        <v>47000</v>
      </c>
      <c r="F17" s="17">
        <v>82000</v>
      </c>
      <c r="G17" s="17">
        <v>480000</v>
      </c>
      <c r="H17" s="17">
        <v>190000</v>
      </c>
      <c r="I17" s="17">
        <v>640000</v>
      </c>
    </row>
    <row r="18" spans="2:9" x14ac:dyDescent="0.3">
      <c r="B18" s="41">
        <v>2028</v>
      </c>
      <c r="C18" s="17">
        <v>134</v>
      </c>
      <c r="D18" s="17">
        <v>3200</v>
      </c>
      <c r="E18" s="17">
        <v>48000</v>
      </c>
      <c r="F18" s="17">
        <v>84000</v>
      </c>
      <c r="G18" s="17">
        <v>490000</v>
      </c>
      <c r="H18" s="17">
        <v>200000</v>
      </c>
      <c r="I18" s="17">
        <v>650000</v>
      </c>
    </row>
    <row r="19" spans="2:9" x14ac:dyDescent="0.3">
      <c r="B19" s="41">
        <v>2029</v>
      </c>
      <c r="C19" s="17">
        <v>136</v>
      </c>
      <c r="D19" s="17">
        <v>3300</v>
      </c>
      <c r="E19" s="17">
        <v>49000</v>
      </c>
      <c r="F19" s="17">
        <v>86000</v>
      </c>
      <c r="G19" s="17">
        <v>500000</v>
      </c>
      <c r="H19" s="17">
        <v>200000</v>
      </c>
      <c r="I19" s="17">
        <v>670000</v>
      </c>
    </row>
    <row r="20" spans="2:9" x14ac:dyDescent="0.3">
      <c r="B20" s="41">
        <v>2030</v>
      </c>
      <c r="C20" s="17">
        <v>137</v>
      </c>
      <c r="D20" s="17">
        <v>3400</v>
      </c>
      <c r="E20" s="17">
        <v>50000</v>
      </c>
      <c r="F20" s="17">
        <v>89000</v>
      </c>
      <c r="G20" s="17">
        <v>510000</v>
      </c>
      <c r="H20" s="17">
        <v>200000</v>
      </c>
      <c r="I20" s="17">
        <v>680000</v>
      </c>
    </row>
    <row r="21" spans="2:9" x14ac:dyDescent="0.3">
      <c r="B21" s="41">
        <v>2031</v>
      </c>
      <c r="C21" s="17">
        <v>139</v>
      </c>
      <c r="D21" s="17">
        <v>3400</v>
      </c>
      <c r="E21" s="17">
        <v>50000</v>
      </c>
      <c r="F21" s="17">
        <v>91000</v>
      </c>
      <c r="G21" s="17">
        <v>520000</v>
      </c>
      <c r="H21" s="17">
        <v>210000</v>
      </c>
      <c r="I21" s="17">
        <v>690000</v>
      </c>
    </row>
    <row r="22" spans="2:9" x14ac:dyDescent="0.3">
      <c r="B22" s="41">
        <v>2032</v>
      </c>
      <c r="C22" s="17">
        <v>141</v>
      </c>
      <c r="D22" s="17">
        <v>3500</v>
      </c>
      <c r="E22" s="17">
        <v>51000</v>
      </c>
      <c r="F22" s="17">
        <v>93000</v>
      </c>
      <c r="G22" s="17">
        <v>530000</v>
      </c>
      <c r="H22" s="17">
        <v>210000</v>
      </c>
      <c r="I22" s="17">
        <v>700000</v>
      </c>
    </row>
    <row r="23" spans="2:9" x14ac:dyDescent="0.3">
      <c r="B23" s="41">
        <v>2033</v>
      </c>
      <c r="C23" s="17">
        <v>142</v>
      </c>
      <c r="D23" s="17">
        <v>3600</v>
      </c>
      <c r="E23" s="17">
        <v>52000</v>
      </c>
      <c r="F23" s="17">
        <v>95000</v>
      </c>
      <c r="G23" s="17">
        <v>540000</v>
      </c>
      <c r="H23" s="17">
        <v>220000</v>
      </c>
      <c r="I23" s="17">
        <v>720000</v>
      </c>
    </row>
    <row r="24" spans="2:9" x14ac:dyDescent="0.3">
      <c r="B24" s="41">
        <v>2034</v>
      </c>
      <c r="C24" s="17">
        <v>144</v>
      </c>
      <c r="D24" s="17">
        <v>3600</v>
      </c>
      <c r="E24" s="17">
        <v>53000</v>
      </c>
      <c r="F24" s="17">
        <v>98000</v>
      </c>
      <c r="G24" s="17">
        <v>550000</v>
      </c>
      <c r="H24" s="17">
        <v>220000</v>
      </c>
      <c r="I24" s="17">
        <v>730000</v>
      </c>
    </row>
    <row r="25" spans="2:9" x14ac:dyDescent="0.3">
      <c r="B25" s="41">
        <v>2035</v>
      </c>
      <c r="C25" s="17">
        <v>146</v>
      </c>
      <c r="D25" s="17">
        <v>3700</v>
      </c>
      <c r="E25" s="17">
        <v>54000</v>
      </c>
      <c r="F25" s="17">
        <v>100000</v>
      </c>
      <c r="G25" s="17">
        <v>560000</v>
      </c>
      <c r="H25" s="17">
        <v>230000</v>
      </c>
      <c r="I25" s="17">
        <v>740000</v>
      </c>
    </row>
    <row r="26" spans="2:9" x14ac:dyDescent="0.3">
      <c r="B26" s="41">
        <v>2036</v>
      </c>
      <c r="C26" s="17">
        <v>147</v>
      </c>
      <c r="D26" s="17">
        <v>3800</v>
      </c>
      <c r="E26" s="17">
        <v>54000</v>
      </c>
      <c r="F26" s="17">
        <v>100000</v>
      </c>
      <c r="G26" s="17">
        <v>570000</v>
      </c>
      <c r="H26" s="17">
        <v>230000</v>
      </c>
      <c r="I26" s="17">
        <v>750000</v>
      </c>
    </row>
    <row r="27" spans="2:9" x14ac:dyDescent="0.3">
      <c r="B27" s="41">
        <v>2037</v>
      </c>
      <c r="C27" s="17">
        <v>149</v>
      </c>
      <c r="D27" s="17">
        <v>3900</v>
      </c>
      <c r="E27" s="17">
        <v>55000</v>
      </c>
      <c r="F27" s="17">
        <v>110000</v>
      </c>
      <c r="G27" s="17">
        <v>580000</v>
      </c>
      <c r="H27" s="17">
        <v>240000</v>
      </c>
      <c r="I27" s="17">
        <v>770000</v>
      </c>
    </row>
    <row r="28" spans="2:9" x14ac:dyDescent="0.3">
      <c r="B28" s="41">
        <v>2038</v>
      </c>
      <c r="C28" s="17">
        <v>151</v>
      </c>
      <c r="D28" s="17">
        <v>3900</v>
      </c>
      <c r="E28" s="17">
        <v>56000</v>
      </c>
      <c r="F28" s="17">
        <v>110000</v>
      </c>
      <c r="G28" s="17">
        <v>600000</v>
      </c>
      <c r="H28" s="17">
        <v>240000</v>
      </c>
      <c r="I28" s="17">
        <v>780000</v>
      </c>
    </row>
    <row r="29" spans="2:9" x14ac:dyDescent="0.3">
      <c r="B29" s="41">
        <v>2039</v>
      </c>
      <c r="C29" s="17">
        <v>152</v>
      </c>
      <c r="D29" s="17">
        <v>4000</v>
      </c>
      <c r="E29" s="17">
        <v>57000</v>
      </c>
      <c r="F29" s="17">
        <v>110000</v>
      </c>
      <c r="G29" s="17">
        <v>610000</v>
      </c>
      <c r="H29" s="17">
        <v>250000</v>
      </c>
      <c r="I29" s="17">
        <v>800000</v>
      </c>
    </row>
    <row r="30" spans="2:9" x14ac:dyDescent="0.3">
      <c r="B30" s="41">
        <v>2040</v>
      </c>
      <c r="C30" s="17">
        <v>154</v>
      </c>
      <c r="D30" s="17">
        <v>4100</v>
      </c>
      <c r="E30" s="17">
        <v>58000</v>
      </c>
      <c r="F30" s="17">
        <v>110000</v>
      </c>
      <c r="G30" s="17">
        <v>620000</v>
      </c>
      <c r="H30" s="17">
        <v>250000</v>
      </c>
      <c r="I30" s="17">
        <v>810000</v>
      </c>
    </row>
    <row r="31" spans="2:9" x14ac:dyDescent="0.3">
      <c r="B31" s="41">
        <v>2041</v>
      </c>
      <c r="C31" s="17">
        <v>156</v>
      </c>
      <c r="D31" s="17">
        <v>4200</v>
      </c>
      <c r="E31" s="17">
        <v>58000</v>
      </c>
      <c r="F31" s="17">
        <v>120000</v>
      </c>
      <c r="G31" s="17">
        <v>630000</v>
      </c>
      <c r="H31" s="17">
        <v>260000</v>
      </c>
      <c r="I31" s="17">
        <v>820000</v>
      </c>
    </row>
    <row r="32" spans="2:9" x14ac:dyDescent="0.3">
      <c r="B32" s="41">
        <v>2042</v>
      </c>
      <c r="C32" s="17">
        <v>158</v>
      </c>
      <c r="D32" s="17">
        <v>4200</v>
      </c>
      <c r="E32" s="17">
        <v>59000</v>
      </c>
      <c r="F32" s="17">
        <v>120000</v>
      </c>
      <c r="G32" s="17">
        <v>640000</v>
      </c>
      <c r="H32" s="17">
        <v>260000</v>
      </c>
      <c r="I32" s="17">
        <v>830000</v>
      </c>
    </row>
    <row r="33" spans="2:9" x14ac:dyDescent="0.3">
      <c r="B33" s="41">
        <v>2043</v>
      </c>
      <c r="C33" s="17">
        <v>160</v>
      </c>
      <c r="D33" s="17">
        <v>4300</v>
      </c>
      <c r="E33" s="17">
        <v>60000</v>
      </c>
      <c r="F33" s="17">
        <v>120000</v>
      </c>
      <c r="G33" s="17">
        <v>650000</v>
      </c>
      <c r="H33" s="17">
        <v>270000</v>
      </c>
      <c r="I33" s="17">
        <v>840000</v>
      </c>
    </row>
    <row r="34" spans="2:9" x14ac:dyDescent="0.3">
      <c r="B34" s="41">
        <v>2044</v>
      </c>
      <c r="C34" s="17">
        <v>162</v>
      </c>
      <c r="D34" s="17">
        <v>4400</v>
      </c>
      <c r="E34" s="17">
        <v>61000</v>
      </c>
      <c r="F34" s="17">
        <v>120000</v>
      </c>
      <c r="G34" s="17">
        <v>660000</v>
      </c>
      <c r="H34" s="17">
        <v>270000</v>
      </c>
      <c r="I34" s="17">
        <v>860000</v>
      </c>
    </row>
    <row r="35" spans="2:9" x14ac:dyDescent="0.3">
      <c r="B35" s="41">
        <v>2045</v>
      </c>
      <c r="C35" s="17">
        <v>164</v>
      </c>
      <c r="D35" s="17">
        <v>4500</v>
      </c>
      <c r="E35" s="17">
        <v>61000</v>
      </c>
      <c r="F35" s="17">
        <v>130000</v>
      </c>
      <c r="G35" s="17">
        <v>670000</v>
      </c>
      <c r="H35" s="17">
        <v>280000</v>
      </c>
      <c r="I35" s="17">
        <v>870000</v>
      </c>
    </row>
    <row r="36" spans="2:9" x14ac:dyDescent="0.3">
      <c r="B36" s="41">
        <v>2046</v>
      </c>
      <c r="C36" s="17">
        <v>166</v>
      </c>
      <c r="D36" s="17">
        <v>4500</v>
      </c>
      <c r="E36" s="17">
        <v>62000</v>
      </c>
      <c r="F36" s="17">
        <v>130000</v>
      </c>
      <c r="G36" s="17">
        <v>680000</v>
      </c>
      <c r="H36" s="17">
        <v>280000</v>
      </c>
      <c r="I36" s="17">
        <v>880000</v>
      </c>
    </row>
    <row r="37" spans="2:9" x14ac:dyDescent="0.3">
      <c r="B37" s="41">
        <v>2047</v>
      </c>
      <c r="C37" s="17">
        <v>167</v>
      </c>
      <c r="D37" s="17">
        <v>4600</v>
      </c>
      <c r="E37" s="17">
        <v>63000</v>
      </c>
      <c r="F37" s="17">
        <v>130000</v>
      </c>
      <c r="G37" s="17">
        <v>700000</v>
      </c>
      <c r="H37" s="17">
        <v>290000</v>
      </c>
      <c r="I37" s="17">
        <v>900000</v>
      </c>
    </row>
    <row r="38" spans="2:9" x14ac:dyDescent="0.3">
      <c r="B38" s="41">
        <v>2048</v>
      </c>
      <c r="C38" s="17">
        <v>169</v>
      </c>
      <c r="D38" s="17">
        <v>4700</v>
      </c>
      <c r="E38" s="17">
        <v>64000</v>
      </c>
      <c r="F38" s="17">
        <v>140000</v>
      </c>
      <c r="G38" s="17">
        <v>710000</v>
      </c>
      <c r="H38" s="17">
        <v>290000</v>
      </c>
      <c r="I38" s="17">
        <v>910000</v>
      </c>
    </row>
    <row r="39" spans="2:9" x14ac:dyDescent="0.3">
      <c r="B39" s="41">
        <v>2049</v>
      </c>
      <c r="C39" s="17">
        <v>170</v>
      </c>
      <c r="D39" s="17">
        <v>4800</v>
      </c>
      <c r="E39" s="17">
        <v>65000</v>
      </c>
      <c r="F39" s="17">
        <v>140000</v>
      </c>
      <c r="G39" s="17">
        <v>720000</v>
      </c>
      <c r="H39" s="17">
        <v>300000</v>
      </c>
      <c r="I39" s="17">
        <v>920000</v>
      </c>
    </row>
    <row r="40" spans="2:9" x14ac:dyDescent="0.3">
      <c r="B40" s="41">
        <v>2050</v>
      </c>
      <c r="C40" s="17">
        <v>172</v>
      </c>
      <c r="D40" s="17">
        <v>4800</v>
      </c>
      <c r="E40" s="17">
        <v>66000</v>
      </c>
      <c r="F40" s="17">
        <v>140000</v>
      </c>
      <c r="G40" s="17">
        <v>730000</v>
      </c>
      <c r="H40" s="17">
        <v>300000</v>
      </c>
      <c r="I40" s="17">
        <v>940000</v>
      </c>
    </row>
    <row r="41" spans="2:9" x14ac:dyDescent="0.3">
      <c r="B41" s="37"/>
    </row>
  </sheetData>
  <mergeCells count="1">
    <mergeCell ref="B8:I8"/>
  </mergeCells>
  <hyperlinks>
    <hyperlink ref="E5" r:id="rId1" xr:uid="{9DD3DAF1-FF2B-4D12-AE96-67EE6EBD5298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SCC calculation</vt:lpstr>
      <vt:lpstr>IPAT</vt:lpstr>
      <vt:lpstr>Social Cost of GHG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Caiazza</dc:creator>
  <cp:lastModifiedBy>Roger Caiazza</cp:lastModifiedBy>
  <cp:lastPrinted>2022-02-02T01:51:30Z</cp:lastPrinted>
  <dcterms:created xsi:type="dcterms:W3CDTF">2022-01-21T14:22:31Z</dcterms:created>
  <dcterms:modified xsi:type="dcterms:W3CDTF">2022-02-02T02:47:17Z</dcterms:modified>
</cp:coreProperties>
</file>